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ierry\Documents\1-A SAUVEGARDER\PROFESSIONNEL\AUTRE AVEC PLUS VALUE TB\REPORTING PRUDENTIEL\CALCULATEUR IRB\"/>
    </mc:Choice>
  </mc:AlternateContent>
  <bookViews>
    <workbookView xWindow="-336" yWindow="708" windowWidth="17892" windowHeight="7776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Feuil1!$B$6:$Z$34</definedName>
  </definedNames>
  <calcPr calcId="152511"/>
</workbook>
</file>

<file path=xl/calcChain.xml><?xml version="1.0" encoding="utf-8"?>
<calcChain xmlns="http://schemas.openxmlformats.org/spreadsheetml/2006/main">
  <c r="W34" i="1" l="1"/>
  <c r="Y34" i="1" s="1"/>
  <c r="V34" i="1"/>
  <c r="S34" i="1"/>
  <c r="R34" i="1"/>
  <c r="U34" i="1"/>
  <c r="Q34" i="1"/>
  <c r="P34" i="1"/>
  <c r="N34" i="1"/>
  <c r="O34" i="1" s="1"/>
  <c r="M34" i="1"/>
  <c r="W33" i="1"/>
  <c r="X33" i="1" s="1"/>
  <c r="Z33" i="1" s="1"/>
  <c r="V33" i="1"/>
  <c r="S33" i="1"/>
  <c r="R33" i="1"/>
  <c r="U33" i="1"/>
  <c r="Q33" i="1"/>
  <c r="P33" i="1"/>
  <c r="N33" i="1"/>
  <c r="O33" i="1" s="1"/>
  <c r="M33" i="1"/>
  <c r="V32" i="1"/>
  <c r="S32" i="1"/>
  <c r="R32" i="1"/>
  <c r="U32" i="1"/>
  <c r="Q32" i="1"/>
  <c r="P32" i="1"/>
  <c r="N32" i="1"/>
  <c r="O32" i="1" s="1"/>
  <c r="M32" i="1"/>
  <c r="S31" i="1"/>
  <c r="R31" i="1"/>
  <c r="U31" i="1"/>
  <c r="V31" i="1" s="1"/>
  <c r="Q31" i="1"/>
  <c r="P31" i="1"/>
  <c r="N31" i="1"/>
  <c r="O31" i="1" s="1"/>
  <c r="M31" i="1"/>
  <c r="W30" i="1"/>
  <c r="Y30" i="1" s="1"/>
  <c r="S30" i="1"/>
  <c r="R30" i="1"/>
  <c r="U30" i="1"/>
  <c r="V30" i="1" s="1"/>
  <c r="Q30" i="1"/>
  <c r="P30" i="1"/>
  <c r="N30" i="1"/>
  <c r="O30" i="1" s="1"/>
  <c r="M30" i="1"/>
  <c r="S29" i="1"/>
  <c r="R29" i="1"/>
  <c r="U29" i="1"/>
  <c r="V29" i="1" s="1"/>
  <c r="Q29" i="1"/>
  <c r="P29" i="1"/>
  <c r="N29" i="1"/>
  <c r="O29" i="1" s="1"/>
  <c r="M29" i="1"/>
  <c r="S28" i="1"/>
  <c r="R28" i="1"/>
  <c r="U28" i="1"/>
  <c r="V28" i="1" s="1"/>
  <c r="Q28" i="1"/>
  <c r="P28" i="1"/>
  <c r="N28" i="1"/>
  <c r="O28" i="1" s="1"/>
  <c r="M28" i="1"/>
  <c r="W27" i="1"/>
  <c r="X27" i="1" s="1"/>
  <c r="Z27" i="1" s="1"/>
  <c r="V27" i="1"/>
  <c r="S27" i="1"/>
  <c r="R27" i="1"/>
  <c r="U27" i="1"/>
  <c r="Q27" i="1"/>
  <c r="P27" i="1"/>
  <c r="N27" i="1"/>
  <c r="O27" i="1" s="1"/>
  <c r="M27" i="1"/>
  <c r="W26" i="1"/>
  <c r="Y26" i="1" s="1"/>
  <c r="S26" i="1"/>
  <c r="R26" i="1"/>
  <c r="U26" i="1"/>
  <c r="V26" i="1" s="1"/>
  <c r="Q26" i="1"/>
  <c r="P26" i="1"/>
  <c r="N26" i="1"/>
  <c r="O26" i="1" s="1"/>
  <c r="M26" i="1"/>
  <c r="S25" i="1"/>
  <c r="R25" i="1"/>
  <c r="U25" i="1"/>
  <c r="V25" i="1" s="1"/>
  <c r="Q25" i="1"/>
  <c r="P25" i="1"/>
  <c r="N25" i="1"/>
  <c r="O25" i="1" s="1"/>
  <c r="M25" i="1"/>
  <c r="W24" i="1"/>
  <c r="Y24" i="1" s="1"/>
  <c r="S24" i="1"/>
  <c r="R24" i="1"/>
  <c r="U24" i="1"/>
  <c r="V24" i="1" s="1"/>
  <c r="Q24" i="1"/>
  <c r="P24" i="1"/>
  <c r="N24" i="1"/>
  <c r="O24" i="1" s="1"/>
  <c r="M24" i="1"/>
  <c r="S23" i="1"/>
  <c r="R23" i="1"/>
  <c r="U23" i="1"/>
  <c r="V23" i="1" s="1"/>
  <c r="Q23" i="1"/>
  <c r="P23" i="1"/>
  <c r="N23" i="1"/>
  <c r="O23" i="1" s="1"/>
  <c r="M23" i="1"/>
  <c r="W22" i="1"/>
  <c r="Y22" i="1" s="1"/>
  <c r="V22" i="1"/>
  <c r="S22" i="1"/>
  <c r="R22" i="1"/>
  <c r="U22" i="1"/>
  <c r="Q22" i="1"/>
  <c r="P22" i="1"/>
  <c r="N22" i="1"/>
  <c r="O22" i="1" s="1"/>
  <c r="M22" i="1"/>
  <c r="W21" i="1"/>
  <c r="X21" i="1" s="1"/>
  <c r="Z21" i="1" s="1"/>
  <c r="V21" i="1"/>
  <c r="S21" i="1"/>
  <c r="R21" i="1"/>
  <c r="U21" i="1"/>
  <c r="Q21" i="1"/>
  <c r="P21" i="1"/>
  <c r="N21" i="1"/>
  <c r="O21" i="1" s="1"/>
  <c r="M21" i="1"/>
  <c r="S20" i="1"/>
  <c r="R20" i="1"/>
  <c r="U20" i="1"/>
  <c r="V20" i="1" s="1"/>
  <c r="Q20" i="1"/>
  <c r="P20" i="1"/>
  <c r="N20" i="1"/>
  <c r="O20" i="1" s="1"/>
  <c r="M20" i="1"/>
  <c r="S19" i="1"/>
  <c r="R19" i="1"/>
  <c r="U19" i="1"/>
  <c r="V19" i="1" s="1"/>
  <c r="Q19" i="1"/>
  <c r="P19" i="1"/>
  <c r="N19" i="1"/>
  <c r="O19" i="1" s="1"/>
  <c r="M19" i="1"/>
  <c r="W18" i="1"/>
  <c r="Y18" i="1" s="1"/>
  <c r="S18" i="1"/>
  <c r="R18" i="1"/>
  <c r="U18" i="1"/>
  <c r="V18" i="1" s="1"/>
  <c r="Q18" i="1"/>
  <c r="P18" i="1"/>
  <c r="N18" i="1"/>
  <c r="O18" i="1" s="1"/>
  <c r="M18" i="1"/>
  <c r="S17" i="1"/>
  <c r="R17" i="1"/>
  <c r="U17" i="1"/>
  <c r="V17" i="1" s="1"/>
  <c r="Q17" i="1"/>
  <c r="P17" i="1"/>
  <c r="N17" i="1"/>
  <c r="O17" i="1" s="1"/>
  <c r="M17" i="1"/>
  <c r="S16" i="1"/>
  <c r="R16" i="1"/>
  <c r="U16" i="1"/>
  <c r="V16" i="1" s="1"/>
  <c r="Q16" i="1"/>
  <c r="P16" i="1"/>
  <c r="N16" i="1"/>
  <c r="O16" i="1" s="1"/>
  <c r="M16" i="1"/>
  <c r="S15" i="1"/>
  <c r="R15" i="1"/>
  <c r="U15" i="1"/>
  <c r="V15" i="1" s="1"/>
  <c r="Q15" i="1"/>
  <c r="P15" i="1"/>
  <c r="N15" i="1"/>
  <c r="O15" i="1" s="1"/>
  <c r="M15" i="1"/>
  <c r="V14" i="1"/>
  <c r="S14" i="1"/>
  <c r="R14" i="1"/>
  <c r="U14" i="1"/>
  <c r="Q14" i="1"/>
  <c r="P14" i="1"/>
  <c r="N14" i="1"/>
  <c r="O14" i="1" s="1"/>
  <c r="M14" i="1"/>
  <c r="V13" i="1"/>
  <c r="S13" i="1"/>
  <c r="R13" i="1"/>
  <c r="U13" i="1"/>
  <c r="Q13" i="1"/>
  <c r="P13" i="1"/>
  <c r="N13" i="1"/>
  <c r="O13" i="1" s="1"/>
  <c r="M13" i="1"/>
  <c r="W12" i="1"/>
  <c r="Y12" i="1" s="1"/>
  <c r="V12" i="1"/>
  <c r="S12" i="1"/>
  <c r="R12" i="1"/>
  <c r="U12" i="1"/>
  <c r="Q12" i="1"/>
  <c r="P12" i="1"/>
  <c r="N12" i="1"/>
  <c r="O12" i="1" s="1"/>
  <c r="M12" i="1"/>
  <c r="S11" i="1"/>
  <c r="R11" i="1"/>
  <c r="U11" i="1"/>
  <c r="V11" i="1" s="1"/>
  <c r="Q11" i="1"/>
  <c r="P11" i="1"/>
  <c r="N11" i="1"/>
  <c r="O11" i="1" s="1"/>
  <c r="M11" i="1"/>
  <c r="W10" i="1"/>
  <c r="Y10" i="1" s="1"/>
  <c r="V10" i="1"/>
  <c r="S10" i="1"/>
  <c r="R10" i="1"/>
  <c r="U10" i="1"/>
  <c r="Q10" i="1"/>
  <c r="P10" i="1"/>
  <c r="N10" i="1"/>
  <c r="O10" i="1" s="1"/>
  <c r="M10" i="1"/>
  <c r="V9" i="1"/>
  <c r="S9" i="1"/>
  <c r="R9" i="1"/>
  <c r="U9" i="1"/>
  <c r="Q9" i="1"/>
  <c r="P9" i="1"/>
  <c r="N9" i="1"/>
  <c r="O9" i="1" s="1"/>
  <c r="M9" i="1"/>
  <c r="V8" i="1"/>
  <c r="S8" i="1"/>
  <c r="R8" i="1"/>
  <c r="U8" i="1"/>
  <c r="Q8" i="1"/>
  <c r="P8" i="1"/>
  <c r="N8" i="1"/>
  <c r="O8" i="1" s="1"/>
  <c r="M8" i="1"/>
  <c r="S7" i="1"/>
  <c r="R7" i="1"/>
  <c r="V7" i="1"/>
  <c r="U7" i="1"/>
  <c r="P7" i="1"/>
  <c r="N7" i="1"/>
  <c r="O7" i="1" s="1"/>
  <c r="Q7" i="1"/>
  <c r="M7" i="1"/>
  <c r="T29" i="1" l="1"/>
  <c r="W29" i="1" s="1"/>
  <c r="X29" i="1" s="1"/>
  <c r="Z29" i="1" s="1"/>
  <c r="T12" i="1"/>
  <c r="T13" i="1"/>
  <c r="W13" i="1" s="1"/>
  <c r="X13" i="1" s="1"/>
  <c r="Z13" i="1" s="1"/>
  <c r="T27" i="1"/>
  <c r="T33" i="1"/>
  <c r="T21" i="1"/>
  <c r="T31" i="1"/>
  <c r="W31" i="1" s="1"/>
  <c r="X31" i="1" s="1"/>
  <c r="Z31" i="1" s="1"/>
  <c r="T23" i="1"/>
  <c r="W23" i="1" s="1"/>
  <c r="Y23" i="1" s="1"/>
  <c r="T34" i="1"/>
  <c r="Y33" i="1"/>
  <c r="T32" i="1"/>
  <c r="W32" i="1" s="1"/>
  <c r="Y32" i="1" s="1"/>
  <c r="T30" i="1"/>
  <c r="T20" i="1"/>
  <c r="W20" i="1" s="1"/>
  <c r="Y20" i="1" s="1"/>
  <c r="T26" i="1"/>
  <c r="T22" i="1"/>
  <c r="T24" i="1"/>
  <c r="Y27" i="1"/>
  <c r="T28" i="1"/>
  <c r="W28" i="1" s="1"/>
  <c r="Y28" i="1" s="1"/>
  <c r="Y21" i="1"/>
  <c r="T25" i="1"/>
  <c r="W25" i="1" s="1"/>
  <c r="T19" i="1"/>
  <c r="W19" i="1" s="1"/>
  <c r="Y19" i="1" s="1"/>
  <c r="T16" i="1"/>
  <c r="W16" i="1" s="1"/>
  <c r="Y16" i="1" s="1"/>
  <c r="T11" i="1"/>
  <c r="W11" i="1" s="1"/>
  <c r="Y11" i="1" s="1"/>
  <c r="T14" i="1"/>
  <c r="W14" i="1" s="1"/>
  <c r="Y14" i="1" s="1"/>
  <c r="T8" i="1"/>
  <c r="W8" i="1" s="1"/>
  <c r="Y8" i="1" s="1"/>
  <c r="T15" i="1"/>
  <c r="W15" i="1" s="1"/>
  <c r="Y15" i="1" s="1"/>
  <c r="T18" i="1"/>
  <c r="T9" i="1"/>
  <c r="W9" i="1" s="1"/>
  <c r="X9" i="1" s="1"/>
  <c r="Z9" i="1" s="1"/>
  <c r="T10" i="1"/>
  <c r="T17" i="1"/>
  <c r="W17" i="1" s="1"/>
  <c r="X17" i="1" s="1"/>
  <c r="Z17" i="1" s="1"/>
  <c r="X12" i="1"/>
  <c r="Z12" i="1" s="1"/>
  <c r="X24" i="1"/>
  <c r="Z24" i="1" s="1"/>
  <c r="X10" i="1"/>
  <c r="Z10" i="1" s="1"/>
  <c r="X18" i="1"/>
  <c r="Z18" i="1" s="1"/>
  <c r="X22" i="1"/>
  <c r="Z22" i="1" s="1"/>
  <c r="X26" i="1"/>
  <c r="Z26" i="1" s="1"/>
  <c r="X30" i="1"/>
  <c r="Z30" i="1" s="1"/>
  <c r="X34" i="1"/>
  <c r="Z34" i="1" s="1"/>
  <c r="T7" i="1"/>
  <c r="W7" i="1" s="1"/>
  <c r="X7" i="1" s="1"/>
  <c r="Z7" i="1" s="1"/>
  <c r="Y9" i="1" l="1"/>
  <c r="X14" i="1"/>
  <c r="Z14" i="1" s="1"/>
  <c r="Y13" i="1"/>
  <c r="X15" i="1"/>
  <c r="Z15" i="1" s="1"/>
  <c r="X23" i="1"/>
  <c r="Z23" i="1" s="1"/>
  <c r="X11" i="1"/>
  <c r="Z11" i="1" s="1"/>
  <c r="Y29" i="1"/>
  <c r="X32" i="1"/>
  <c r="Z32" i="1" s="1"/>
  <c r="X28" i="1"/>
  <c r="Z28" i="1" s="1"/>
  <c r="Y31" i="1"/>
  <c r="X20" i="1"/>
  <c r="Z20" i="1" s="1"/>
  <c r="Y17" i="1"/>
  <c r="X25" i="1"/>
  <c r="Z25" i="1" s="1"/>
  <c r="Y25" i="1"/>
  <c r="X19" i="1"/>
  <c r="Z19" i="1" s="1"/>
  <c r="X16" i="1"/>
  <c r="Z16" i="1" s="1"/>
  <c r="X8" i="1"/>
  <c r="Z8" i="1" s="1"/>
  <c r="Y7" i="1"/>
</calcChain>
</file>

<file path=xl/sharedStrings.xml><?xml version="1.0" encoding="utf-8"?>
<sst xmlns="http://schemas.openxmlformats.org/spreadsheetml/2006/main" count="51" uniqueCount="48">
  <si>
    <t>R</t>
  </si>
  <si>
    <t>BIS</t>
  </si>
  <si>
    <t>Classe d'actif</t>
  </si>
  <si>
    <t>RESULTATS</t>
  </si>
  <si>
    <t>DONNEES EN ENTREE</t>
  </si>
  <si>
    <t>Proba-bilité de défaut (PD)</t>
  </si>
  <si>
    <t>Taux de perte en cas de défaut (PCD)</t>
  </si>
  <si>
    <t xml:space="preserve"> </t>
  </si>
  <si>
    <t>Données de contrôle :</t>
  </si>
  <si>
    <t>www.loan-objects.com</t>
  </si>
  <si>
    <t xml:space="preserve">Auto-corrélation du défaut (R) </t>
  </si>
  <si>
    <t>UE</t>
  </si>
  <si>
    <t>Calculs intermédiaires</t>
  </si>
  <si>
    <t>ratio</t>
  </si>
  <si>
    <t>param 1</t>
  </si>
  <si>
    <t>param 2</t>
  </si>
  <si>
    <t>Sources :</t>
  </si>
  <si>
    <t>CRE31 / IRB approach: risk weight functions /Version effective as of 15 Dec 2019</t>
  </si>
  <si>
    <t>cons-tante</t>
  </si>
  <si>
    <t>multipli-cateur de pd</t>
  </si>
  <si>
    <t>Seulement pour une calcul d'exigence de fonds propres : Exposition Au Défaut (EAD)</t>
  </si>
  <si>
    <t>Bank for International Settlements</t>
  </si>
  <si>
    <t>Auteur</t>
  </si>
  <si>
    <t>Titre</t>
  </si>
  <si>
    <t>REGULATION (EU) No 575/2013 OF THE EUROPEAN PARLIAMENT AND OF THE COUNCIL/ of 26 June 2013 (…)</t>
  </si>
  <si>
    <t>Réglementation (valeur en 1ère colonne du tableau)</t>
  </si>
  <si>
    <t>Taux (K)</t>
  </si>
  <si>
    <t>Montant</t>
  </si>
  <si>
    <t>Si PME : ajus-tement lié à la taille (additif)</t>
  </si>
  <si>
    <t>Ajuste-ment lié à l'échéan-ce (b)</t>
  </si>
  <si>
    <t>Ajuste-ment de K lié à l'échéance (multipli-catif)</t>
  </si>
  <si>
    <t>Régulateur :
BIS = Comité de Bâle
UE=Union Européenne</t>
  </si>
  <si>
    <t>Taux (RW)</t>
  </si>
  <si>
    <t>Montant (RWA)</t>
  </si>
  <si>
    <t>Exigences de fonds propres pour risque de crédit en approche Bale III  "Notations internes"</t>
  </si>
  <si>
    <t>1=Clien-tèle de détail</t>
  </si>
  <si>
    <t>Si Détail :
1=garanti par sûreté immobilière
2=Renou-velable éligible</t>
  </si>
  <si>
    <t>Si PME : Chiffre daffaire (M€)</t>
  </si>
  <si>
    <t>Si non détail: 1=grande taille ou non réglementé</t>
  </si>
  <si>
    <t>Si grande taille ou non réglementé : ajustement de R (multiplicatif)</t>
  </si>
  <si>
    <t>Si régulateur BIS et non-détail : 1=Immobilier commercial à haute volatilité</t>
  </si>
  <si>
    <t>Si non-détail :
1=PME</t>
  </si>
  <si>
    <t>Si non-détail : Echéance effective (EE ; années)</t>
  </si>
  <si>
    <t>Exigence de fonds propres pour risque de crédit</t>
  </si>
  <si>
    <t>Autres caractéristiques de l'exposition</t>
  </si>
  <si>
    <t>Exposition pondérée pour risque de crédit</t>
  </si>
  <si>
    <t>EU Parliament / EU Council</t>
  </si>
  <si>
    <t>(Exposition saines sur administrations centrales et banques centrales, "établissements", entreprises &amp; clientèle de détail)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</si>
</sst>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%"/>
    <numFmt numFmtId="165" formatCode="0.00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Verdana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i/>
      <u/>
      <sz val="15"/>
      <name val=" verdana"/>
    </font>
    <font>
      <b/>
      <sz val="8"/>
      <name val="Verdana"/>
      <family val="2"/>
    </font>
    <font>
      <sz val="8"/>
      <name val="Arial"/>
      <family val="2"/>
    </font>
    <font>
      <sz val="8"/>
      <name val="Verdana"/>
      <family val="2"/>
    </font>
    <font>
      <sz val="12"/>
      <name val="Arial"/>
      <family val="2"/>
    </font>
    <font>
      <sz val="12"/>
      <name val="Verdana"/>
      <family val="2"/>
    </font>
    <font>
      <sz val="16"/>
      <name val="Verdana"/>
      <family val="2"/>
    </font>
    <font>
      <i/>
      <u/>
      <sz val="12"/>
      <name val=" verdana"/>
    </font>
  </fonts>
  <fills count="4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6" fillId="3" borderId="18" xfId="1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center" vertical="center"/>
    </xf>
    <xf numFmtId="0" fontId="0" fillId="3" borderId="0" xfId="0" applyFill="1" applyAlignment="1" applyProtection="1"/>
    <xf numFmtId="0" fontId="9" fillId="3" borderId="27" xfId="0" applyFont="1" applyFill="1" applyBorder="1" applyAlignment="1" applyProtection="1">
      <alignment horizontal="left" vertical="center" wrapText="1"/>
    </xf>
    <xf numFmtId="0" fontId="9" fillId="3" borderId="24" xfId="0" applyFont="1" applyFill="1" applyBorder="1" applyAlignment="1" applyProtection="1">
      <alignment horizontal="center" vertical="center" wrapText="1"/>
    </xf>
    <xf numFmtId="0" fontId="9" fillId="3" borderId="30" xfId="0" applyFont="1" applyFill="1" applyBorder="1" applyAlignment="1" applyProtection="1">
      <alignment horizontal="center" vertical="center" wrapText="1"/>
    </xf>
    <xf numFmtId="0" fontId="8" fillId="3" borderId="13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0" fontId="9" fillId="3" borderId="3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left"/>
      <protection locked="0"/>
    </xf>
    <xf numFmtId="1" fontId="9" fillId="0" borderId="2" xfId="0" applyNumberFormat="1" applyFont="1" applyFill="1" applyBorder="1" applyAlignment="1" applyProtection="1">
      <alignment horizontal="center" vertical="center"/>
      <protection locked="0"/>
    </xf>
    <xf numFmtId="10" fontId="9" fillId="0" borderId="2" xfId="0" applyNumberFormat="1" applyFont="1" applyFill="1" applyBorder="1" applyProtection="1">
      <protection locked="0"/>
    </xf>
    <xf numFmtId="0" fontId="9" fillId="0" borderId="2" xfId="0" applyFont="1" applyFill="1" applyBorder="1" applyProtection="1">
      <protection locked="0"/>
    </xf>
    <xf numFmtId="3" fontId="9" fillId="0" borderId="3" xfId="0" applyNumberFormat="1" applyFont="1" applyFill="1" applyBorder="1" applyProtection="1">
      <protection locked="0"/>
    </xf>
    <xf numFmtId="0" fontId="9" fillId="0" borderId="4" xfId="0" applyFont="1" applyFill="1" applyBorder="1" applyProtection="1">
      <protection locked="0"/>
    </xf>
    <xf numFmtId="1" fontId="9" fillId="0" borderId="5" xfId="0" applyNumberFormat="1" applyFont="1" applyFill="1" applyBorder="1" applyAlignment="1" applyProtection="1">
      <alignment horizontal="center" vertical="center"/>
      <protection locked="0"/>
    </xf>
    <xf numFmtId="10" fontId="9" fillId="0" borderId="5" xfId="0" applyNumberFormat="1" applyFont="1" applyFill="1" applyBorder="1" applyProtection="1">
      <protection locked="0"/>
    </xf>
    <xf numFmtId="0" fontId="9" fillId="0" borderId="5" xfId="0" applyNumberFormat="1" applyFont="1" applyFill="1" applyBorder="1" applyProtection="1">
      <protection locked="0"/>
    </xf>
    <xf numFmtId="0" fontId="9" fillId="0" borderId="5" xfId="0" applyFont="1" applyFill="1" applyBorder="1" applyProtection="1">
      <protection locked="0"/>
    </xf>
    <xf numFmtId="3" fontId="9" fillId="0" borderId="6" xfId="0" applyNumberFormat="1" applyFont="1" applyFill="1" applyBorder="1" applyProtection="1">
      <protection locked="0"/>
    </xf>
    <xf numFmtId="1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wrapText="1"/>
      <protection locked="0"/>
    </xf>
    <xf numFmtId="3" fontId="9" fillId="0" borderId="6" xfId="0" applyNumberFormat="1" applyFont="1" applyFill="1" applyBorder="1" applyAlignment="1" applyProtection="1">
      <alignment wrapText="1"/>
      <protection locked="0"/>
    </xf>
    <xf numFmtId="0" fontId="9" fillId="0" borderId="7" xfId="0" applyFont="1" applyFill="1" applyBorder="1" applyProtection="1">
      <protection locked="0"/>
    </xf>
    <xf numFmtId="1" fontId="9" fillId="0" borderId="8" xfId="0" applyNumberFormat="1" applyFont="1" applyFill="1" applyBorder="1" applyAlignment="1" applyProtection="1">
      <alignment horizontal="center" vertical="center"/>
      <protection locked="0"/>
    </xf>
    <xf numFmtId="10" fontId="9" fillId="0" borderId="8" xfId="0" applyNumberFormat="1" applyFont="1" applyFill="1" applyBorder="1" applyProtection="1">
      <protection locked="0"/>
    </xf>
    <xf numFmtId="0" fontId="9" fillId="0" borderId="8" xfId="0" applyFont="1" applyFill="1" applyBorder="1" applyProtection="1">
      <protection locked="0"/>
    </xf>
    <xf numFmtId="3" fontId="9" fillId="0" borderId="9" xfId="0" applyNumberFormat="1" applyFont="1" applyFill="1" applyBorder="1" applyProtection="1">
      <protection locked="0"/>
    </xf>
    <xf numFmtId="0" fontId="10" fillId="3" borderId="0" xfId="0" applyFont="1" applyFill="1" applyBorder="1" applyAlignment="1" applyProtection="1">
      <alignment horizontal="center" vertical="center"/>
    </xf>
    <xf numFmtId="0" fontId="12" fillId="3" borderId="18" xfId="0" applyFont="1" applyFill="1" applyBorder="1" applyAlignment="1" applyProtection="1">
      <alignment horizontal="center" vertical="center"/>
    </xf>
    <xf numFmtId="0" fontId="13" fillId="3" borderId="18" xfId="1" applyFont="1" applyFill="1" applyBorder="1" applyAlignment="1" applyProtection="1">
      <alignment horizontal="left" vertical="center"/>
    </xf>
    <xf numFmtId="0" fontId="10" fillId="3" borderId="0" xfId="0" applyFont="1" applyFill="1" applyBorder="1" applyAlignment="1" applyProtection="1">
      <alignment horizontal="centerContinuous" vertical="center"/>
    </xf>
    <xf numFmtId="0" fontId="11" fillId="3" borderId="0" xfId="0" applyFont="1" applyFill="1" applyBorder="1" applyAlignment="1" applyProtection="1">
      <alignment horizontal="center" vertical="center"/>
    </xf>
    <xf numFmtId="0" fontId="10" fillId="3" borderId="0" xfId="0" applyFont="1" applyFill="1" applyAlignment="1" applyProtection="1"/>
    <xf numFmtId="0" fontId="9" fillId="3" borderId="25" xfId="0" applyFont="1" applyFill="1" applyBorder="1" applyAlignment="1" applyProtection="1">
      <alignment horizontal="left" vertical="center" wrapText="1"/>
    </xf>
    <xf numFmtId="0" fontId="9" fillId="3" borderId="25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Continuous" vertical="center"/>
    </xf>
    <xf numFmtId="0" fontId="2" fillId="3" borderId="25" xfId="0" applyFont="1" applyFill="1" applyBorder="1" applyAlignment="1" applyProtection="1">
      <alignment horizontal="left" vertical="center" wrapText="1"/>
    </xf>
    <xf numFmtId="0" fontId="3" fillId="3" borderId="0" xfId="0" applyFont="1" applyFill="1" applyProtection="1"/>
    <xf numFmtId="0" fontId="11" fillId="3" borderId="0" xfId="0" applyFont="1" applyFill="1" applyProtection="1"/>
    <xf numFmtId="0" fontId="3" fillId="3" borderId="0" xfId="0" applyFont="1" applyFill="1" applyAlignment="1" applyProtection="1">
      <alignment wrapText="1"/>
    </xf>
    <xf numFmtId="2" fontId="9" fillId="2" borderId="1" xfId="0" applyNumberFormat="1" applyFont="1" applyFill="1" applyBorder="1" applyProtection="1"/>
    <xf numFmtId="0" fontId="9" fillId="2" borderId="2" xfId="0" applyFont="1" applyFill="1" applyBorder="1" applyProtection="1"/>
    <xf numFmtId="165" fontId="9" fillId="2" borderId="2" xfId="0" applyNumberFormat="1" applyFont="1" applyFill="1" applyBorder="1" applyProtection="1"/>
    <xf numFmtId="164" fontId="9" fillId="2" borderId="2" xfId="2" applyNumberFormat="1" applyFont="1" applyFill="1" applyBorder="1" applyProtection="1"/>
    <xf numFmtId="4" fontId="9" fillId="2" borderId="2" xfId="0" applyNumberFormat="1" applyFont="1" applyFill="1" applyBorder="1" applyProtection="1"/>
    <xf numFmtId="4" fontId="9" fillId="2" borderId="3" xfId="0" applyNumberFormat="1" applyFont="1" applyFill="1" applyBorder="1" applyProtection="1"/>
    <xf numFmtId="2" fontId="9" fillId="2" borderId="4" xfId="0" applyNumberFormat="1" applyFont="1" applyFill="1" applyBorder="1" applyProtection="1"/>
    <xf numFmtId="0" fontId="9" fillId="2" borderId="5" xfId="0" applyFont="1" applyFill="1" applyBorder="1" applyProtection="1"/>
    <xf numFmtId="165" fontId="9" fillId="2" borderId="5" xfId="0" applyNumberFormat="1" applyFont="1" applyFill="1" applyBorder="1" applyProtection="1"/>
    <xf numFmtId="164" fontId="9" fillId="2" borderId="5" xfId="2" applyNumberFormat="1" applyFont="1" applyFill="1" applyBorder="1" applyProtection="1"/>
    <xf numFmtId="4" fontId="9" fillId="2" borderId="5" xfId="0" applyNumberFormat="1" applyFont="1" applyFill="1" applyBorder="1" applyProtection="1"/>
    <xf numFmtId="4" fontId="9" fillId="2" borderId="6" xfId="0" applyNumberFormat="1" applyFont="1" applyFill="1" applyBorder="1" applyProtection="1"/>
    <xf numFmtId="2" fontId="9" fillId="2" borderId="7" xfId="0" applyNumberFormat="1" applyFont="1" applyFill="1" applyBorder="1" applyProtection="1"/>
    <xf numFmtId="0" fontId="9" fillId="2" borderId="8" xfId="0" applyFont="1" applyFill="1" applyBorder="1" applyProtection="1"/>
    <xf numFmtId="165" fontId="9" fillId="2" borderId="8" xfId="0" applyNumberFormat="1" applyFont="1" applyFill="1" applyBorder="1" applyProtection="1"/>
    <xf numFmtId="164" fontId="9" fillId="2" borderId="8" xfId="2" applyNumberFormat="1" applyFont="1" applyFill="1" applyBorder="1" applyProtection="1"/>
    <xf numFmtId="4" fontId="9" fillId="2" borderId="8" xfId="0" applyNumberFormat="1" applyFont="1" applyFill="1" applyBorder="1" applyProtection="1"/>
    <xf numFmtId="4" fontId="9" fillId="2" borderId="9" xfId="0" applyNumberFormat="1" applyFont="1" applyFill="1" applyBorder="1" applyProtection="1"/>
    <xf numFmtId="0" fontId="9" fillId="3" borderId="0" xfId="0" applyFont="1" applyFill="1" applyBorder="1" applyProtection="1"/>
    <xf numFmtId="164" fontId="9" fillId="3" borderId="0" xfId="0" applyNumberFormat="1" applyFont="1" applyFill="1" applyProtection="1"/>
    <xf numFmtId="0" fontId="9" fillId="3" borderId="0" xfId="0" applyFont="1" applyFill="1" applyProtection="1"/>
    <xf numFmtId="0" fontId="9" fillId="3" borderId="0" xfId="0" applyFont="1" applyFill="1" applyBorder="1" applyAlignment="1" applyProtection="1">
      <alignment horizontal="left" vertical="center"/>
    </xf>
    <xf numFmtId="164" fontId="9" fillId="3" borderId="0" xfId="0" applyNumberFormat="1" applyFont="1" applyFill="1" applyAlignment="1" applyProtection="1">
      <alignment vertical="center"/>
    </xf>
    <xf numFmtId="0" fontId="9" fillId="3" borderId="0" xfId="0" applyFont="1" applyFill="1" applyAlignment="1" applyProtection="1">
      <alignment wrapText="1"/>
    </xf>
    <xf numFmtId="0" fontId="3" fillId="3" borderId="0" xfId="0" applyFont="1" applyFill="1" applyBorder="1" applyProtection="1"/>
    <xf numFmtId="164" fontId="3" fillId="3" borderId="0" xfId="0" applyNumberFormat="1" applyFont="1" applyFill="1" applyProtection="1"/>
    <xf numFmtId="0" fontId="3" fillId="3" borderId="10" xfId="0" applyFont="1" applyFill="1" applyBorder="1" applyProtection="1"/>
    <xf numFmtId="0" fontId="3" fillId="3" borderId="11" xfId="0" quotePrefix="1" applyNumberFormat="1" applyFont="1" applyFill="1" applyBorder="1" applyProtection="1"/>
    <xf numFmtId="0" fontId="3" fillId="3" borderId="12" xfId="0" quotePrefix="1" applyNumberFormat="1" applyFont="1" applyFill="1" applyBorder="1" applyProtection="1"/>
    <xf numFmtId="0" fontId="3" fillId="3" borderId="13" xfId="0" applyFont="1" applyFill="1" applyBorder="1" applyProtection="1"/>
    <xf numFmtId="0" fontId="3" fillId="3" borderId="0" xfId="0" quotePrefix="1" applyNumberFormat="1" applyFont="1" applyFill="1" applyBorder="1" applyProtection="1"/>
    <xf numFmtId="0" fontId="3" fillId="3" borderId="14" xfId="0" quotePrefix="1" applyNumberFormat="1" applyFont="1" applyFill="1" applyBorder="1" applyProtection="1"/>
    <xf numFmtId="0" fontId="3" fillId="3" borderId="15" xfId="0" applyFont="1" applyFill="1" applyBorder="1" applyProtection="1"/>
    <xf numFmtId="0" fontId="3" fillId="3" borderId="16" xfId="0" applyNumberFormat="1" applyFont="1" applyFill="1" applyBorder="1" applyProtection="1"/>
    <xf numFmtId="0" fontId="3" fillId="3" borderId="17" xfId="0" quotePrefix="1" applyNumberFormat="1" applyFont="1" applyFill="1" applyBorder="1" applyProtection="1"/>
    <xf numFmtId="0" fontId="9" fillId="3" borderId="5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 vertical="center" wrapText="1"/>
    </xf>
    <xf numFmtId="0" fontId="7" fillId="3" borderId="29" xfId="0" applyFont="1" applyFill="1" applyBorder="1" applyAlignment="1" applyProtection="1">
      <alignment horizontal="center" vertical="center"/>
    </xf>
    <xf numFmtId="0" fontId="7" fillId="3" borderId="19" xfId="0" applyFont="1" applyFill="1" applyBorder="1" applyAlignment="1" applyProtection="1">
      <alignment horizontal="center" vertical="center"/>
    </xf>
    <xf numFmtId="0" fontId="7" fillId="3" borderId="20" xfId="0" applyFont="1" applyFill="1" applyBorder="1" applyAlignment="1" applyProtection="1">
      <alignment horizontal="center" vertical="center"/>
    </xf>
    <xf numFmtId="0" fontId="9" fillId="3" borderId="29" xfId="0" applyFont="1" applyFill="1" applyBorder="1" applyAlignment="1" applyProtection="1">
      <alignment horizontal="center" vertical="center" wrapText="1"/>
    </xf>
    <xf numFmtId="0" fontId="9" fillId="3" borderId="19" xfId="0" applyFont="1" applyFill="1" applyBorder="1" applyAlignment="1" applyProtection="1">
      <alignment horizontal="center" vertical="center" wrapText="1"/>
    </xf>
    <xf numFmtId="0" fontId="9" fillId="3" borderId="28" xfId="0" applyFont="1" applyFill="1" applyBorder="1" applyAlignment="1" applyProtection="1">
      <alignment horizontal="center" vertical="center" wrapText="1"/>
    </xf>
    <xf numFmtId="0" fontId="9" fillId="3" borderId="21" xfId="0" applyFont="1" applyFill="1" applyBorder="1" applyAlignment="1" applyProtection="1">
      <alignment horizontal="center" vertical="center" wrapText="1"/>
    </xf>
    <xf numFmtId="0" fontId="9" fillId="3" borderId="22" xfId="0" applyFont="1" applyFill="1" applyBorder="1" applyAlignment="1" applyProtection="1">
      <alignment horizontal="center" vertical="center" wrapText="1"/>
    </xf>
    <xf numFmtId="0" fontId="9" fillId="3" borderId="26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wrapText="1"/>
    </xf>
    <xf numFmtId="0" fontId="7" fillId="3" borderId="32" xfId="0" applyFont="1" applyFill="1" applyBorder="1" applyAlignment="1" applyProtection="1">
      <alignment horizontal="center" vertical="center"/>
    </xf>
    <xf numFmtId="0" fontId="7" fillId="3" borderId="28" xfId="0" applyFont="1" applyFill="1" applyBorder="1" applyAlignment="1" applyProtection="1">
      <alignment horizontal="center" vertical="center"/>
    </xf>
    <xf numFmtId="0" fontId="9" fillId="3" borderId="23" xfId="0" applyFont="1" applyFill="1" applyBorder="1" applyAlignment="1" applyProtection="1">
      <alignment horizontal="left" vertical="center" wrapText="1"/>
    </xf>
    <xf numFmtId="0" fontId="9" fillId="3" borderId="24" xfId="0" applyFont="1" applyFill="1" applyBorder="1" applyAlignment="1" applyProtection="1">
      <alignment horizontal="left" vertical="center" wrapText="1"/>
    </xf>
  </cellXfs>
  <cellStyles count="3">
    <cellStyle name="Lien hypertexte" xfId="1" builtinId="8"/>
    <cellStyle name="Normal" xfId="0" builtinId="0"/>
    <cellStyle name="Pourcentage" xfId="2" builtinId="5"/>
  </cellStyles>
  <dxfs count="5">
    <dxf>
      <font>
        <color rgb="FFFF0000"/>
      </font>
      <fill>
        <patternFill>
          <bgColor theme="0" tint="-0.34998626667073579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FF0000"/>
      </font>
      <fill>
        <patternFill>
          <bgColor theme="0" tint="-0.3499862666707357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8F8F8"/>
      <rgbColor rgb="00EAEAEA"/>
      <rgbColor rgb="00DDDDDD"/>
      <rgbColor rgb="00C0C0C0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oan-object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4"/>
  <sheetViews>
    <sheetView tabSelected="1" zoomScaleNormal="100" workbookViewId="0">
      <selection activeCell="H12" sqref="H12"/>
    </sheetView>
  </sheetViews>
  <sheetFormatPr baseColWidth="10" defaultColWidth="11.44140625" defaultRowHeight="11.4"/>
  <cols>
    <col min="1" max="1" width="3" style="39" customWidth="1"/>
    <col min="2" max="2" width="10" style="39" customWidth="1"/>
    <col min="3" max="3" width="7" style="39" customWidth="1"/>
    <col min="4" max="4" width="9.88671875" style="39" customWidth="1"/>
    <col min="5" max="5" width="6.109375" style="39" customWidth="1"/>
    <col min="6" max="7" width="10.33203125" style="39" customWidth="1"/>
    <col min="8" max="8" width="7" style="67" customWidth="1"/>
    <col min="9" max="9" width="7" style="39" customWidth="1"/>
    <col min="10" max="11" width="8.109375" style="39" customWidth="1"/>
    <col min="12" max="12" width="14.77734375" style="39" customWidth="1"/>
    <col min="13" max="13" width="6.109375" style="39" hidden="1" customWidth="1"/>
    <col min="14" max="14" width="7.21875" style="39" hidden="1" customWidth="1"/>
    <col min="15" max="15" width="7" style="39" hidden="1" customWidth="1"/>
    <col min="16" max="17" width="5.88671875" style="39" hidden="1" customWidth="1"/>
    <col min="18" max="18" width="7.6640625" style="39" customWidth="1"/>
    <col min="19" max="19" width="10.33203125" style="39" customWidth="1"/>
    <col min="20" max="20" width="7.109375" style="39" customWidth="1"/>
    <col min="21" max="21" width="7.88671875" style="39" customWidth="1"/>
    <col min="22" max="22" width="8.5546875" style="39" customWidth="1"/>
    <col min="23" max="23" width="7.5546875" style="39" customWidth="1"/>
    <col min="24" max="24" width="16.77734375" style="39" customWidth="1"/>
    <col min="25" max="25" width="8.88671875" style="39" customWidth="1"/>
    <col min="26" max="26" width="17.77734375" style="39" customWidth="1"/>
    <col min="27" max="16384" width="11.44140625" style="39"/>
  </cols>
  <sheetData>
    <row r="1" spans="2:26" ht="34.200000000000003" customHeight="1">
      <c r="B1" s="1" t="s">
        <v>9</v>
      </c>
      <c r="C1" s="2"/>
      <c r="D1" s="2"/>
      <c r="E1" s="2"/>
      <c r="F1" s="2"/>
      <c r="G1" s="2"/>
      <c r="H1" s="2"/>
      <c r="I1" s="2"/>
      <c r="J1" s="2"/>
      <c r="K1" s="2"/>
      <c r="L1" s="37" t="s">
        <v>34</v>
      </c>
      <c r="M1" s="2"/>
      <c r="N1" s="30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3"/>
    </row>
    <row r="2" spans="2:26" s="40" customFormat="1" ht="18.600000000000001" customHeight="1" thickBot="1">
      <c r="B2" s="31"/>
      <c r="C2" s="29"/>
      <c r="D2" s="29"/>
      <c r="E2" s="29"/>
      <c r="F2" s="29"/>
      <c r="G2" s="29"/>
      <c r="H2" s="29"/>
      <c r="I2" s="29"/>
      <c r="J2" s="29"/>
      <c r="K2" s="29"/>
      <c r="L2" s="32" t="s">
        <v>47</v>
      </c>
      <c r="M2" s="29"/>
      <c r="N2" s="33"/>
      <c r="O2" s="29"/>
      <c r="P2" s="29"/>
      <c r="Q2" s="29"/>
      <c r="R2" s="29"/>
      <c r="S2" s="29"/>
      <c r="T2" s="29"/>
      <c r="U2" s="29"/>
      <c r="V2" s="29"/>
      <c r="W2" s="29"/>
      <c r="X2" s="29"/>
      <c r="Y2" s="34"/>
      <c r="Z2" s="34"/>
    </row>
    <row r="3" spans="2:26" ht="19.2" customHeight="1">
      <c r="B3" s="89" t="s">
        <v>4</v>
      </c>
      <c r="C3" s="80"/>
      <c r="D3" s="80"/>
      <c r="E3" s="80"/>
      <c r="F3" s="80"/>
      <c r="G3" s="80"/>
      <c r="H3" s="80"/>
      <c r="I3" s="80"/>
      <c r="J3" s="80"/>
      <c r="K3" s="80"/>
      <c r="L3" s="90"/>
      <c r="M3" s="82" t="s">
        <v>12</v>
      </c>
      <c r="N3" s="83"/>
      <c r="O3" s="83"/>
      <c r="P3" s="83"/>
      <c r="Q3" s="84"/>
      <c r="R3" s="79" t="s">
        <v>3</v>
      </c>
      <c r="S3" s="80"/>
      <c r="T3" s="80"/>
      <c r="U3" s="80"/>
      <c r="V3" s="80"/>
      <c r="W3" s="80"/>
      <c r="X3" s="80"/>
      <c r="Y3" s="80"/>
      <c r="Z3" s="81"/>
    </row>
    <row r="4" spans="2:26" s="41" customFormat="1" ht="21.6" customHeight="1">
      <c r="B4" s="91" t="s">
        <v>31</v>
      </c>
      <c r="C4" s="77" t="s">
        <v>2</v>
      </c>
      <c r="D4" s="77"/>
      <c r="E4" s="77"/>
      <c r="F4" s="77"/>
      <c r="G4" s="77"/>
      <c r="H4" s="85" t="s">
        <v>44</v>
      </c>
      <c r="I4" s="86"/>
      <c r="J4" s="86"/>
      <c r="K4" s="86"/>
      <c r="L4" s="87"/>
      <c r="M4" s="85" t="s">
        <v>10</v>
      </c>
      <c r="N4" s="86"/>
      <c r="O4" s="86"/>
      <c r="P4" s="86"/>
      <c r="Q4" s="87"/>
      <c r="R4" s="85" t="s">
        <v>10</v>
      </c>
      <c r="S4" s="86"/>
      <c r="T4" s="87"/>
      <c r="U4" s="77" t="s">
        <v>43</v>
      </c>
      <c r="V4" s="77"/>
      <c r="W4" s="77"/>
      <c r="X4" s="77"/>
      <c r="Y4" s="77" t="s">
        <v>45</v>
      </c>
      <c r="Z4" s="78"/>
    </row>
    <row r="5" spans="2:26" s="41" customFormat="1" ht="71.400000000000006">
      <c r="B5" s="92"/>
      <c r="C5" s="35" t="s">
        <v>35</v>
      </c>
      <c r="D5" s="35" t="s">
        <v>36</v>
      </c>
      <c r="E5" s="35" t="s">
        <v>41</v>
      </c>
      <c r="F5" s="35" t="s">
        <v>40</v>
      </c>
      <c r="G5" s="35" t="s">
        <v>38</v>
      </c>
      <c r="H5" s="35" t="s">
        <v>5</v>
      </c>
      <c r="I5" s="35" t="s">
        <v>6</v>
      </c>
      <c r="J5" s="35" t="s">
        <v>37</v>
      </c>
      <c r="K5" s="35" t="s">
        <v>42</v>
      </c>
      <c r="L5" s="38" t="s">
        <v>20</v>
      </c>
      <c r="M5" s="35" t="s">
        <v>18</v>
      </c>
      <c r="N5" s="35" t="s">
        <v>19</v>
      </c>
      <c r="O5" s="35" t="s">
        <v>13</v>
      </c>
      <c r="P5" s="35" t="s">
        <v>14</v>
      </c>
      <c r="Q5" s="35" t="s">
        <v>15</v>
      </c>
      <c r="R5" s="35" t="s">
        <v>28</v>
      </c>
      <c r="S5" s="35" t="s">
        <v>39</v>
      </c>
      <c r="T5" s="36" t="s">
        <v>0</v>
      </c>
      <c r="U5" s="35" t="s">
        <v>29</v>
      </c>
      <c r="V5" s="35" t="s">
        <v>30</v>
      </c>
      <c r="W5" s="35" t="s">
        <v>26</v>
      </c>
      <c r="X5" s="35" t="s">
        <v>27</v>
      </c>
      <c r="Y5" s="35" t="s">
        <v>32</v>
      </c>
      <c r="Z5" s="4" t="s">
        <v>33</v>
      </c>
    </row>
    <row r="6" spans="2:26" s="41" customFormat="1" ht="12" thickBot="1">
      <c r="B6" s="5"/>
      <c r="C6" s="6"/>
      <c r="D6" s="6"/>
      <c r="E6" s="6"/>
      <c r="F6" s="6"/>
      <c r="G6" s="6"/>
      <c r="H6" s="6"/>
      <c r="I6" s="6"/>
      <c r="J6" s="6"/>
      <c r="K6" s="6"/>
      <c r="L6" s="7"/>
      <c r="M6" s="8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9"/>
    </row>
    <row r="7" spans="2:26" ht="12.75" customHeight="1">
      <c r="B7" s="10"/>
      <c r="C7" s="11"/>
      <c r="D7" s="11"/>
      <c r="E7" s="11"/>
      <c r="F7" s="11"/>
      <c r="G7" s="11"/>
      <c r="H7" s="12"/>
      <c r="I7" s="12"/>
      <c r="J7" s="13"/>
      <c r="K7" s="13"/>
      <c r="L7" s="14"/>
      <c r="M7" s="42" t="str">
        <f>IF($D7=1,0.15,IF($D7=2,0.04,""))</f>
        <v/>
      </c>
      <c r="N7" s="43">
        <f>IF($C7&lt;&gt;1,-50,IF(AND($D7&lt;&gt;1,$D7&lt;&gt;2),-35,""))</f>
        <v>-50</v>
      </c>
      <c r="O7" s="44">
        <f t="shared" ref="O7:O34" si="0">IF(OR($C7&lt;&gt;1,AND($D7&lt;&gt;1,$D7&lt;&gt;2)),(1-EXP($N7*$H7))/(1-EXP($N7)),"")</f>
        <v>0</v>
      </c>
      <c r="P7" s="43">
        <f>IF($C7&lt;&gt;1,0.12,IF(AND($D7&lt;&gt;1,$D7&lt;&gt;2),0.03,""))</f>
        <v>0.12</v>
      </c>
      <c r="Q7" s="43">
        <f>IF($C7&lt;&gt;1,IF(AND($B7="BIS",$F7=1),0.3,0.24),IF(AND($D7&lt;&gt;1,$D7&lt;&gt;2),0.16,""))</f>
        <v>0.24</v>
      </c>
      <c r="R7" s="44">
        <f t="shared" ref="R7:R34" si="1">IF(AND($E7=1,ISNUMBER($J7)),-0.04*(1-(MIN(MAX($J7,5),50)-5)/45),0)</f>
        <v>0</v>
      </c>
      <c r="S7" s="44">
        <f>IF($G7=1,1.25,1)</f>
        <v>1</v>
      </c>
      <c r="T7" s="44">
        <f t="shared" ref="T7:T34" si="2">IF(OR($D7=1,$D7=2),$M7,$P7*$O7+$Q7*(1-$O7)+$R7)*$S7</f>
        <v>0.24</v>
      </c>
      <c r="U7" s="44">
        <f>IF(AND($C7&lt;&gt;1,ISNUMBER($H7)),(0.11852-0.05478*LN($H7))^2,0)</f>
        <v>0</v>
      </c>
      <c r="V7" s="44">
        <f t="shared" ref="V7:V34" si="3">IF(AND($C7&lt;&gt;1,ISNUMBER($K7)),(1+($K7-2.5)*$U7)/(1-1.5*$U7),1)</f>
        <v>1</v>
      </c>
      <c r="W7" s="45" t="str">
        <f t="shared" ref="W7:W34" si="4">IF(AND(ISNUMBER($H7),ISNUMBER($I7)),$I7*(NORMSDIST((1-$T7)^(-0.5)*(NORMSINV($H7)+($T7^0.5)*NORMSINV(0.999)))-$H7)*$V7*IF($B7="UE",1.06,1),"")</f>
        <v/>
      </c>
      <c r="X7" s="46" t="str">
        <f t="shared" ref="X7:X34" si="5">IF(AND(ISNUMBER($L7),ISNUMBER($W7)),W7*$L7,"")</f>
        <v/>
      </c>
      <c r="Y7" s="45" t="str">
        <f>IF(ISNUMBER(W7),W7*12.5,"")</f>
        <v/>
      </c>
      <c r="Z7" s="47" t="str">
        <f>IF(ISNUMBER(X7),X7*12.5,"")</f>
        <v/>
      </c>
    </row>
    <row r="8" spans="2:26" ht="12.75" customHeight="1">
      <c r="B8" s="15"/>
      <c r="C8" s="16"/>
      <c r="D8" s="16"/>
      <c r="E8" s="16"/>
      <c r="F8" s="16"/>
      <c r="G8" s="16"/>
      <c r="H8" s="17"/>
      <c r="I8" s="17"/>
      <c r="J8" s="19"/>
      <c r="K8" s="18"/>
      <c r="L8" s="20"/>
      <c r="M8" s="48" t="str">
        <f t="shared" ref="M8:M34" si="6">IF($D8=1,0.15,IF($D8=2,0.04,""))</f>
        <v/>
      </c>
      <c r="N8" s="49">
        <f t="shared" ref="N8:N34" si="7">IF($C8&lt;&gt;1,-50,IF(AND($D8&lt;&gt;1,$D8&lt;&gt;2),-35,""))</f>
        <v>-50</v>
      </c>
      <c r="O8" s="50">
        <f t="shared" si="0"/>
        <v>0</v>
      </c>
      <c r="P8" s="49">
        <f t="shared" ref="P8:P34" si="8">IF($C8&lt;&gt;1,0.12,IF(AND($D8&lt;&gt;1,$D8&lt;&gt;2),0.03,""))</f>
        <v>0.12</v>
      </c>
      <c r="Q8" s="49">
        <f t="shared" ref="Q8:Q34" si="9">IF($C8&lt;&gt;1,IF(AND($B8="BIS",$F8=1),0.3,0.24),IF(AND($D8&lt;&gt;1,$D8&lt;&gt;2),0.16,""))</f>
        <v>0.24</v>
      </c>
      <c r="R8" s="50">
        <f t="shared" si="1"/>
        <v>0</v>
      </c>
      <c r="S8" s="50">
        <f t="shared" ref="S8:S34" si="10">IF($G8=1,1.25,1)</f>
        <v>1</v>
      </c>
      <c r="T8" s="50">
        <f t="shared" si="2"/>
        <v>0.24</v>
      </c>
      <c r="U8" s="50">
        <f t="shared" ref="U8:U34" si="11">IF(AND($C8&lt;&gt;1,ISNUMBER($H8)),(0.11852-0.05478*LN($H8))^2,0)</f>
        <v>0</v>
      </c>
      <c r="V8" s="50">
        <f t="shared" si="3"/>
        <v>1</v>
      </c>
      <c r="W8" s="51" t="str">
        <f t="shared" si="4"/>
        <v/>
      </c>
      <c r="X8" s="52" t="str">
        <f t="shared" si="5"/>
        <v/>
      </c>
      <c r="Y8" s="51" t="str">
        <f t="shared" ref="Y8:Y34" si="12">IF(ISNUMBER(W8),W8*12.5,"")</f>
        <v/>
      </c>
      <c r="Z8" s="53" t="str">
        <f t="shared" ref="Z8:Z34" si="13">IF(ISNUMBER(X8),X8*12.5,"")</f>
        <v/>
      </c>
    </row>
    <row r="9" spans="2:26" ht="12.75" customHeight="1">
      <c r="B9" s="15"/>
      <c r="C9" s="16"/>
      <c r="D9" s="16"/>
      <c r="E9" s="16"/>
      <c r="F9" s="16"/>
      <c r="G9" s="16"/>
      <c r="H9" s="17"/>
      <c r="I9" s="17"/>
      <c r="J9" s="19"/>
      <c r="K9" s="19"/>
      <c r="L9" s="20"/>
      <c r="M9" s="48" t="str">
        <f t="shared" si="6"/>
        <v/>
      </c>
      <c r="N9" s="49">
        <f t="shared" si="7"/>
        <v>-50</v>
      </c>
      <c r="O9" s="50">
        <f t="shared" si="0"/>
        <v>0</v>
      </c>
      <c r="P9" s="49">
        <f t="shared" si="8"/>
        <v>0.12</v>
      </c>
      <c r="Q9" s="49">
        <f t="shared" si="9"/>
        <v>0.24</v>
      </c>
      <c r="R9" s="50">
        <f t="shared" si="1"/>
        <v>0</v>
      </c>
      <c r="S9" s="50">
        <f t="shared" si="10"/>
        <v>1</v>
      </c>
      <c r="T9" s="50">
        <f t="shared" si="2"/>
        <v>0.24</v>
      </c>
      <c r="U9" s="50">
        <f t="shared" si="11"/>
        <v>0</v>
      </c>
      <c r="V9" s="50">
        <f t="shared" si="3"/>
        <v>1</v>
      </c>
      <c r="W9" s="51" t="str">
        <f t="shared" si="4"/>
        <v/>
      </c>
      <c r="X9" s="52" t="str">
        <f t="shared" si="5"/>
        <v/>
      </c>
      <c r="Y9" s="51" t="str">
        <f t="shared" si="12"/>
        <v/>
      </c>
      <c r="Z9" s="53" t="str">
        <f t="shared" si="13"/>
        <v/>
      </c>
    </row>
    <row r="10" spans="2:26" ht="12.75" customHeight="1">
      <c r="B10" s="15"/>
      <c r="C10" s="16"/>
      <c r="D10" s="16"/>
      <c r="E10" s="16"/>
      <c r="F10" s="16"/>
      <c r="G10" s="16"/>
      <c r="H10" s="17"/>
      <c r="I10" s="17"/>
      <c r="J10" s="19"/>
      <c r="K10" s="19"/>
      <c r="L10" s="20"/>
      <c r="M10" s="48" t="str">
        <f t="shared" si="6"/>
        <v/>
      </c>
      <c r="N10" s="49">
        <f t="shared" si="7"/>
        <v>-50</v>
      </c>
      <c r="O10" s="50">
        <f t="shared" si="0"/>
        <v>0</v>
      </c>
      <c r="P10" s="49">
        <f t="shared" si="8"/>
        <v>0.12</v>
      </c>
      <c r="Q10" s="49">
        <f t="shared" si="9"/>
        <v>0.24</v>
      </c>
      <c r="R10" s="50">
        <f t="shared" si="1"/>
        <v>0</v>
      </c>
      <c r="S10" s="50">
        <f t="shared" si="10"/>
        <v>1</v>
      </c>
      <c r="T10" s="50">
        <f t="shared" si="2"/>
        <v>0.24</v>
      </c>
      <c r="U10" s="50">
        <f t="shared" si="11"/>
        <v>0</v>
      </c>
      <c r="V10" s="50">
        <f t="shared" si="3"/>
        <v>1</v>
      </c>
      <c r="W10" s="51" t="str">
        <f t="shared" si="4"/>
        <v/>
      </c>
      <c r="X10" s="52" t="str">
        <f t="shared" si="5"/>
        <v/>
      </c>
      <c r="Y10" s="51" t="str">
        <f t="shared" si="12"/>
        <v/>
      </c>
      <c r="Z10" s="53" t="str">
        <f t="shared" si="13"/>
        <v/>
      </c>
    </row>
    <row r="11" spans="2:26" ht="12.75" customHeight="1">
      <c r="B11" s="15"/>
      <c r="C11" s="16"/>
      <c r="D11" s="16"/>
      <c r="E11" s="16"/>
      <c r="F11" s="16"/>
      <c r="G11" s="16"/>
      <c r="H11" s="17"/>
      <c r="I11" s="17"/>
      <c r="J11" s="19"/>
      <c r="K11" s="19"/>
      <c r="L11" s="20"/>
      <c r="M11" s="48" t="str">
        <f t="shared" si="6"/>
        <v/>
      </c>
      <c r="N11" s="49">
        <f t="shared" si="7"/>
        <v>-50</v>
      </c>
      <c r="O11" s="50">
        <f t="shared" si="0"/>
        <v>0</v>
      </c>
      <c r="P11" s="49">
        <f t="shared" si="8"/>
        <v>0.12</v>
      </c>
      <c r="Q11" s="49">
        <f t="shared" si="9"/>
        <v>0.24</v>
      </c>
      <c r="R11" s="50">
        <f t="shared" si="1"/>
        <v>0</v>
      </c>
      <c r="S11" s="50">
        <f t="shared" si="10"/>
        <v>1</v>
      </c>
      <c r="T11" s="50">
        <f t="shared" si="2"/>
        <v>0.24</v>
      </c>
      <c r="U11" s="50">
        <f t="shared" si="11"/>
        <v>0</v>
      </c>
      <c r="V11" s="50">
        <f t="shared" si="3"/>
        <v>1</v>
      </c>
      <c r="W11" s="51" t="str">
        <f t="shared" si="4"/>
        <v/>
      </c>
      <c r="X11" s="52" t="str">
        <f t="shared" si="5"/>
        <v/>
      </c>
      <c r="Y11" s="51" t="str">
        <f t="shared" si="12"/>
        <v/>
      </c>
      <c r="Z11" s="53" t="str">
        <f t="shared" si="13"/>
        <v/>
      </c>
    </row>
    <row r="12" spans="2:26" ht="12.75" customHeight="1">
      <c r="B12" s="15"/>
      <c r="C12" s="16"/>
      <c r="D12" s="16"/>
      <c r="E12" s="16"/>
      <c r="F12" s="16"/>
      <c r="G12" s="16"/>
      <c r="H12" s="17"/>
      <c r="I12" s="17"/>
      <c r="J12" s="19"/>
      <c r="K12" s="19"/>
      <c r="L12" s="20"/>
      <c r="M12" s="48" t="str">
        <f t="shared" si="6"/>
        <v/>
      </c>
      <c r="N12" s="49">
        <f t="shared" si="7"/>
        <v>-50</v>
      </c>
      <c r="O12" s="50">
        <f t="shared" si="0"/>
        <v>0</v>
      </c>
      <c r="P12" s="49">
        <f t="shared" si="8"/>
        <v>0.12</v>
      </c>
      <c r="Q12" s="49">
        <f t="shared" si="9"/>
        <v>0.24</v>
      </c>
      <c r="R12" s="50">
        <f t="shared" si="1"/>
        <v>0</v>
      </c>
      <c r="S12" s="50">
        <f t="shared" si="10"/>
        <v>1</v>
      </c>
      <c r="T12" s="50">
        <f t="shared" si="2"/>
        <v>0.24</v>
      </c>
      <c r="U12" s="50">
        <f t="shared" si="11"/>
        <v>0</v>
      </c>
      <c r="V12" s="50">
        <f t="shared" si="3"/>
        <v>1</v>
      </c>
      <c r="W12" s="51" t="str">
        <f t="shared" si="4"/>
        <v/>
      </c>
      <c r="X12" s="52" t="str">
        <f t="shared" si="5"/>
        <v/>
      </c>
      <c r="Y12" s="51" t="str">
        <f t="shared" si="12"/>
        <v/>
      </c>
      <c r="Z12" s="53" t="str">
        <f t="shared" si="13"/>
        <v/>
      </c>
    </row>
    <row r="13" spans="2:26" ht="12.75" customHeight="1">
      <c r="B13" s="15"/>
      <c r="C13" s="16"/>
      <c r="D13" s="16"/>
      <c r="E13" s="16"/>
      <c r="F13" s="16"/>
      <c r="G13" s="16"/>
      <c r="H13" s="17"/>
      <c r="I13" s="17"/>
      <c r="J13" s="19"/>
      <c r="K13" s="19"/>
      <c r="L13" s="20"/>
      <c r="M13" s="48" t="str">
        <f t="shared" si="6"/>
        <v/>
      </c>
      <c r="N13" s="49">
        <f t="shared" si="7"/>
        <v>-50</v>
      </c>
      <c r="O13" s="50">
        <f t="shared" si="0"/>
        <v>0</v>
      </c>
      <c r="P13" s="49">
        <f t="shared" si="8"/>
        <v>0.12</v>
      </c>
      <c r="Q13" s="49">
        <f t="shared" si="9"/>
        <v>0.24</v>
      </c>
      <c r="R13" s="50">
        <f t="shared" si="1"/>
        <v>0</v>
      </c>
      <c r="S13" s="50">
        <f t="shared" si="10"/>
        <v>1</v>
      </c>
      <c r="T13" s="50">
        <f t="shared" si="2"/>
        <v>0.24</v>
      </c>
      <c r="U13" s="50">
        <f t="shared" si="11"/>
        <v>0</v>
      </c>
      <c r="V13" s="50">
        <f t="shared" si="3"/>
        <v>1</v>
      </c>
      <c r="W13" s="51" t="str">
        <f t="shared" si="4"/>
        <v/>
      </c>
      <c r="X13" s="52" t="str">
        <f t="shared" si="5"/>
        <v/>
      </c>
      <c r="Y13" s="51" t="str">
        <f t="shared" si="12"/>
        <v/>
      </c>
      <c r="Z13" s="53" t="str">
        <f t="shared" si="13"/>
        <v/>
      </c>
    </row>
    <row r="14" spans="2:26" ht="12.75" customHeight="1">
      <c r="B14" s="15"/>
      <c r="C14" s="16"/>
      <c r="D14" s="16"/>
      <c r="E14" s="16"/>
      <c r="F14" s="16"/>
      <c r="G14" s="16"/>
      <c r="H14" s="17"/>
      <c r="I14" s="17"/>
      <c r="J14" s="19"/>
      <c r="K14" s="19"/>
      <c r="L14" s="20"/>
      <c r="M14" s="48" t="str">
        <f t="shared" si="6"/>
        <v/>
      </c>
      <c r="N14" s="49">
        <f t="shared" si="7"/>
        <v>-50</v>
      </c>
      <c r="O14" s="50">
        <f t="shared" si="0"/>
        <v>0</v>
      </c>
      <c r="P14" s="49">
        <f t="shared" si="8"/>
        <v>0.12</v>
      </c>
      <c r="Q14" s="49">
        <f t="shared" si="9"/>
        <v>0.24</v>
      </c>
      <c r="R14" s="50">
        <f t="shared" si="1"/>
        <v>0</v>
      </c>
      <c r="S14" s="50">
        <f t="shared" si="10"/>
        <v>1</v>
      </c>
      <c r="T14" s="50">
        <f t="shared" si="2"/>
        <v>0.24</v>
      </c>
      <c r="U14" s="50">
        <f t="shared" si="11"/>
        <v>0</v>
      </c>
      <c r="V14" s="50">
        <f t="shared" si="3"/>
        <v>1</v>
      </c>
      <c r="W14" s="51" t="str">
        <f t="shared" si="4"/>
        <v/>
      </c>
      <c r="X14" s="52" t="str">
        <f t="shared" si="5"/>
        <v/>
      </c>
      <c r="Y14" s="51" t="str">
        <f t="shared" si="12"/>
        <v/>
      </c>
      <c r="Z14" s="53" t="str">
        <f t="shared" si="13"/>
        <v/>
      </c>
    </row>
    <row r="15" spans="2:26" s="41" customFormat="1" ht="12.75" customHeight="1">
      <c r="B15" s="15"/>
      <c r="C15" s="16"/>
      <c r="D15" s="16"/>
      <c r="E15" s="21"/>
      <c r="F15" s="21"/>
      <c r="G15" s="21"/>
      <c r="H15" s="17"/>
      <c r="I15" s="17"/>
      <c r="J15" s="22"/>
      <c r="K15" s="19"/>
      <c r="L15" s="23"/>
      <c r="M15" s="48" t="str">
        <f t="shared" si="6"/>
        <v/>
      </c>
      <c r="N15" s="49">
        <f t="shared" si="7"/>
        <v>-50</v>
      </c>
      <c r="O15" s="50">
        <f t="shared" si="0"/>
        <v>0</v>
      </c>
      <c r="P15" s="49">
        <f t="shared" si="8"/>
        <v>0.12</v>
      </c>
      <c r="Q15" s="49">
        <f t="shared" si="9"/>
        <v>0.24</v>
      </c>
      <c r="R15" s="50">
        <f t="shared" si="1"/>
        <v>0</v>
      </c>
      <c r="S15" s="50">
        <f t="shared" si="10"/>
        <v>1</v>
      </c>
      <c r="T15" s="50">
        <f t="shared" si="2"/>
        <v>0.24</v>
      </c>
      <c r="U15" s="50">
        <f t="shared" si="11"/>
        <v>0</v>
      </c>
      <c r="V15" s="50">
        <f t="shared" si="3"/>
        <v>1</v>
      </c>
      <c r="W15" s="51" t="str">
        <f t="shared" si="4"/>
        <v/>
      </c>
      <c r="X15" s="52" t="str">
        <f t="shared" si="5"/>
        <v/>
      </c>
      <c r="Y15" s="51" t="str">
        <f t="shared" si="12"/>
        <v/>
      </c>
      <c r="Z15" s="53" t="str">
        <f t="shared" si="13"/>
        <v/>
      </c>
    </row>
    <row r="16" spans="2:26" ht="12.75" customHeight="1">
      <c r="B16" s="15"/>
      <c r="C16" s="16"/>
      <c r="D16" s="16"/>
      <c r="E16" s="21"/>
      <c r="F16" s="21"/>
      <c r="G16" s="21"/>
      <c r="H16" s="17"/>
      <c r="I16" s="17"/>
      <c r="J16" s="22"/>
      <c r="K16" s="22"/>
      <c r="L16" s="23"/>
      <c r="M16" s="48" t="str">
        <f t="shared" si="6"/>
        <v/>
      </c>
      <c r="N16" s="49">
        <f t="shared" si="7"/>
        <v>-50</v>
      </c>
      <c r="O16" s="50">
        <f t="shared" si="0"/>
        <v>0</v>
      </c>
      <c r="P16" s="49">
        <f t="shared" si="8"/>
        <v>0.12</v>
      </c>
      <c r="Q16" s="49">
        <f t="shared" si="9"/>
        <v>0.24</v>
      </c>
      <c r="R16" s="50">
        <f t="shared" si="1"/>
        <v>0</v>
      </c>
      <c r="S16" s="50">
        <f t="shared" si="10"/>
        <v>1</v>
      </c>
      <c r="T16" s="50">
        <f t="shared" si="2"/>
        <v>0.24</v>
      </c>
      <c r="U16" s="50">
        <f t="shared" si="11"/>
        <v>0</v>
      </c>
      <c r="V16" s="50">
        <f t="shared" si="3"/>
        <v>1</v>
      </c>
      <c r="W16" s="51" t="str">
        <f t="shared" si="4"/>
        <v/>
      </c>
      <c r="X16" s="52" t="str">
        <f t="shared" si="5"/>
        <v/>
      </c>
      <c r="Y16" s="51" t="str">
        <f t="shared" si="12"/>
        <v/>
      </c>
      <c r="Z16" s="53" t="str">
        <f t="shared" si="13"/>
        <v/>
      </c>
    </row>
    <row r="17" spans="2:26" ht="12.75" customHeight="1">
      <c r="B17" s="15"/>
      <c r="C17" s="16"/>
      <c r="D17" s="16"/>
      <c r="E17" s="16"/>
      <c r="F17" s="16"/>
      <c r="G17" s="16"/>
      <c r="H17" s="17"/>
      <c r="I17" s="17"/>
      <c r="J17" s="19"/>
      <c r="K17" s="19"/>
      <c r="L17" s="20"/>
      <c r="M17" s="48" t="str">
        <f t="shared" si="6"/>
        <v/>
      </c>
      <c r="N17" s="49">
        <f t="shared" si="7"/>
        <v>-50</v>
      </c>
      <c r="O17" s="50">
        <f t="shared" si="0"/>
        <v>0</v>
      </c>
      <c r="P17" s="49">
        <f t="shared" si="8"/>
        <v>0.12</v>
      </c>
      <c r="Q17" s="49">
        <f t="shared" si="9"/>
        <v>0.24</v>
      </c>
      <c r="R17" s="50">
        <f t="shared" si="1"/>
        <v>0</v>
      </c>
      <c r="S17" s="50">
        <f t="shared" si="10"/>
        <v>1</v>
      </c>
      <c r="T17" s="50">
        <f t="shared" si="2"/>
        <v>0.24</v>
      </c>
      <c r="U17" s="50">
        <f t="shared" si="11"/>
        <v>0</v>
      </c>
      <c r="V17" s="50">
        <f t="shared" si="3"/>
        <v>1</v>
      </c>
      <c r="W17" s="51" t="str">
        <f t="shared" si="4"/>
        <v/>
      </c>
      <c r="X17" s="52" t="str">
        <f t="shared" si="5"/>
        <v/>
      </c>
      <c r="Y17" s="51" t="str">
        <f t="shared" si="12"/>
        <v/>
      </c>
      <c r="Z17" s="53" t="str">
        <f t="shared" si="13"/>
        <v/>
      </c>
    </row>
    <row r="18" spans="2:26" ht="12.75" customHeight="1">
      <c r="B18" s="15"/>
      <c r="C18" s="16"/>
      <c r="D18" s="16"/>
      <c r="E18" s="16"/>
      <c r="F18" s="16"/>
      <c r="G18" s="16"/>
      <c r="H18" s="17"/>
      <c r="I18" s="17"/>
      <c r="J18" s="19"/>
      <c r="K18" s="19"/>
      <c r="L18" s="20"/>
      <c r="M18" s="48" t="str">
        <f t="shared" si="6"/>
        <v/>
      </c>
      <c r="N18" s="49">
        <f t="shared" si="7"/>
        <v>-50</v>
      </c>
      <c r="O18" s="50">
        <f t="shared" si="0"/>
        <v>0</v>
      </c>
      <c r="P18" s="49">
        <f t="shared" si="8"/>
        <v>0.12</v>
      </c>
      <c r="Q18" s="49">
        <f t="shared" si="9"/>
        <v>0.24</v>
      </c>
      <c r="R18" s="50">
        <f t="shared" si="1"/>
        <v>0</v>
      </c>
      <c r="S18" s="50">
        <f t="shared" si="10"/>
        <v>1</v>
      </c>
      <c r="T18" s="50">
        <f t="shared" si="2"/>
        <v>0.24</v>
      </c>
      <c r="U18" s="50">
        <f t="shared" si="11"/>
        <v>0</v>
      </c>
      <c r="V18" s="50">
        <f t="shared" si="3"/>
        <v>1</v>
      </c>
      <c r="W18" s="51" t="str">
        <f t="shared" si="4"/>
        <v/>
      </c>
      <c r="X18" s="52" t="str">
        <f t="shared" si="5"/>
        <v/>
      </c>
      <c r="Y18" s="51" t="str">
        <f t="shared" si="12"/>
        <v/>
      </c>
      <c r="Z18" s="53" t="str">
        <f t="shared" si="13"/>
        <v/>
      </c>
    </row>
    <row r="19" spans="2:26" ht="12.75" customHeight="1">
      <c r="B19" s="15"/>
      <c r="C19" s="16"/>
      <c r="D19" s="16"/>
      <c r="E19" s="16"/>
      <c r="F19" s="16"/>
      <c r="G19" s="16"/>
      <c r="H19" s="17"/>
      <c r="I19" s="17"/>
      <c r="J19" s="19"/>
      <c r="K19" s="19"/>
      <c r="L19" s="20"/>
      <c r="M19" s="48" t="str">
        <f t="shared" si="6"/>
        <v/>
      </c>
      <c r="N19" s="49">
        <f t="shared" si="7"/>
        <v>-50</v>
      </c>
      <c r="O19" s="50">
        <f t="shared" si="0"/>
        <v>0</v>
      </c>
      <c r="P19" s="49">
        <f t="shared" si="8"/>
        <v>0.12</v>
      </c>
      <c r="Q19" s="49">
        <f t="shared" si="9"/>
        <v>0.24</v>
      </c>
      <c r="R19" s="50">
        <f t="shared" si="1"/>
        <v>0</v>
      </c>
      <c r="S19" s="50">
        <f t="shared" si="10"/>
        <v>1</v>
      </c>
      <c r="T19" s="50">
        <f t="shared" si="2"/>
        <v>0.24</v>
      </c>
      <c r="U19" s="50">
        <f t="shared" si="11"/>
        <v>0</v>
      </c>
      <c r="V19" s="50">
        <f t="shared" si="3"/>
        <v>1</v>
      </c>
      <c r="W19" s="51" t="str">
        <f t="shared" si="4"/>
        <v/>
      </c>
      <c r="X19" s="52" t="str">
        <f t="shared" si="5"/>
        <v/>
      </c>
      <c r="Y19" s="51" t="str">
        <f t="shared" si="12"/>
        <v/>
      </c>
      <c r="Z19" s="53" t="str">
        <f t="shared" si="13"/>
        <v/>
      </c>
    </row>
    <row r="20" spans="2:26" ht="12.75" customHeight="1">
      <c r="B20" s="15"/>
      <c r="C20" s="16"/>
      <c r="D20" s="16"/>
      <c r="E20" s="16"/>
      <c r="F20" s="16"/>
      <c r="G20" s="16"/>
      <c r="H20" s="17"/>
      <c r="I20" s="17"/>
      <c r="J20" s="19"/>
      <c r="K20" s="19"/>
      <c r="L20" s="20"/>
      <c r="M20" s="48" t="str">
        <f t="shared" si="6"/>
        <v/>
      </c>
      <c r="N20" s="49">
        <f t="shared" si="7"/>
        <v>-50</v>
      </c>
      <c r="O20" s="50">
        <f t="shared" si="0"/>
        <v>0</v>
      </c>
      <c r="P20" s="49">
        <f t="shared" si="8"/>
        <v>0.12</v>
      </c>
      <c r="Q20" s="49">
        <f t="shared" si="9"/>
        <v>0.24</v>
      </c>
      <c r="R20" s="50">
        <f t="shared" si="1"/>
        <v>0</v>
      </c>
      <c r="S20" s="50">
        <f t="shared" si="10"/>
        <v>1</v>
      </c>
      <c r="T20" s="50">
        <f t="shared" si="2"/>
        <v>0.24</v>
      </c>
      <c r="U20" s="50">
        <f t="shared" si="11"/>
        <v>0</v>
      </c>
      <c r="V20" s="50">
        <f t="shared" si="3"/>
        <v>1</v>
      </c>
      <c r="W20" s="51" t="str">
        <f t="shared" si="4"/>
        <v/>
      </c>
      <c r="X20" s="52" t="str">
        <f t="shared" si="5"/>
        <v/>
      </c>
      <c r="Y20" s="51" t="str">
        <f t="shared" si="12"/>
        <v/>
      </c>
      <c r="Z20" s="53" t="str">
        <f t="shared" si="13"/>
        <v/>
      </c>
    </row>
    <row r="21" spans="2:26" ht="12.75" customHeight="1">
      <c r="B21" s="15"/>
      <c r="C21" s="16"/>
      <c r="D21" s="16"/>
      <c r="E21" s="16"/>
      <c r="F21" s="16"/>
      <c r="G21" s="16"/>
      <c r="H21" s="17"/>
      <c r="I21" s="17"/>
      <c r="J21" s="19"/>
      <c r="K21" s="19"/>
      <c r="L21" s="20"/>
      <c r="M21" s="48" t="str">
        <f t="shared" si="6"/>
        <v/>
      </c>
      <c r="N21" s="49">
        <f t="shared" si="7"/>
        <v>-50</v>
      </c>
      <c r="O21" s="50">
        <f t="shared" si="0"/>
        <v>0</v>
      </c>
      <c r="P21" s="49">
        <f t="shared" si="8"/>
        <v>0.12</v>
      </c>
      <c r="Q21" s="49">
        <f t="shared" si="9"/>
        <v>0.24</v>
      </c>
      <c r="R21" s="50">
        <f t="shared" si="1"/>
        <v>0</v>
      </c>
      <c r="S21" s="50">
        <f t="shared" si="10"/>
        <v>1</v>
      </c>
      <c r="T21" s="50">
        <f t="shared" si="2"/>
        <v>0.24</v>
      </c>
      <c r="U21" s="50">
        <f t="shared" si="11"/>
        <v>0</v>
      </c>
      <c r="V21" s="50">
        <f t="shared" si="3"/>
        <v>1</v>
      </c>
      <c r="W21" s="51" t="str">
        <f t="shared" si="4"/>
        <v/>
      </c>
      <c r="X21" s="52" t="str">
        <f t="shared" si="5"/>
        <v/>
      </c>
      <c r="Y21" s="51" t="str">
        <f t="shared" si="12"/>
        <v/>
      </c>
      <c r="Z21" s="53" t="str">
        <f t="shared" si="13"/>
        <v/>
      </c>
    </row>
    <row r="22" spans="2:26" ht="12.75" customHeight="1">
      <c r="B22" s="15"/>
      <c r="C22" s="16"/>
      <c r="D22" s="16"/>
      <c r="E22" s="16"/>
      <c r="F22" s="16"/>
      <c r="G22" s="16"/>
      <c r="H22" s="17"/>
      <c r="I22" s="17"/>
      <c r="J22" s="19"/>
      <c r="K22" s="19"/>
      <c r="L22" s="20"/>
      <c r="M22" s="48" t="str">
        <f t="shared" si="6"/>
        <v/>
      </c>
      <c r="N22" s="49">
        <f t="shared" si="7"/>
        <v>-50</v>
      </c>
      <c r="O22" s="50">
        <f t="shared" si="0"/>
        <v>0</v>
      </c>
      <c r="P22" s="49">
        <f t="shared" si="8"/>
        <v>0.12</v>
      </c>
      <c r="Q22" s="49">
        <f t="shared" si="9"/>
        <v>0.24</v>
      </c>
      <c r="R22" s="50">
        <f t="shared" si="1"/>
        <v>0</v>
      </c>
      <c r="S22" s="50">
        <f t="shared" si="10"/>
        <v>1</v>
      </c>
      <c r="T22" s="50">
        <f t="shared" si="2"/>
        <v>0.24</v>
      </c>
      <c r="U22" s="50">
        <f t="shared" si="11"/>
        <v>0</v>
      </c>
      <c r="V22" s="50">
        <f t="shared" si="3"/>
        <v>1</v>
      </c>
      <c r="W22" s="51" t="str">
        <f t="shared" si="4"/>
        <v/>
      </c>
      <c r="X22" s="52" t="str">
        <f t="shared" si="5"/>
        <v/>
      </c>
      <c r="Y22" s="51" t="str">
        <f t="shared" si="12"/>
        <v/>
      </c>
      <c r="Z22" s="53" t="str">
        <f t="shared" si="13"/>
        <v/>
      </c>
    </row>
    <row r="23" spans="2:26" ht="12.75" customHeight="1">
      <c r="B23" s="15"/>
      <c r="C23" s="16"/>
      <c r="D23" s="16"/>
      <c r="E23" s="16"/>
      <c r="F23" s="16"/>
      <c r="G23" s="16"/>
      <c r="H23" s="17"/>
      <c r="I23" s="17"/>
      <c r="J23" s="19"/>
      <c r="K23" s="19"/>
      <c r="L23" s="20"/>
      <c r="M23" s="48" t="str">
        <f t="shared" si="6"/>
        <v/>
      </c>
      <c r="N23" s="49">
        <f t="shared" si="7"/>
        <v>-50</v>
      </c>
      <c r="O23" s="50">
        <f t="shared" si="0"/>
        <v>0</v>
      </c>
      <c r="P23" s="49">
        <f t="shared" si="8"/>
        <v>0.12</v>
      </c>
      <c r="Q23" s="49">
        <f t="shared" si="9"/>
        <v>0.24</v>
      </c>
      <c r="R23" s="50">
        <f t="shared" si="1"/>
        <v>0</v>
      </c>
      <c r="S23" s="50">
        <f t="shared" si="10"/>
        <v>1</v>
      </c>
      <c r="T23" s="50">
        <f t="shared" si="2"/>
        <v>0.24</v>
      </c>
      <c r="U23" s="50">
        <f t="shared" si="11"/>
        <v>0</v>
      </c>
      <c r="V23" s="50">
        <f t="shared" si="3"/>
        <v>1</v>
      </c>
      <c r="W23" s="51" t="str">
        <f t="shared" si="4"/>
        <v/>
      </c>
      <c r="X23" s="52" t="str">
        <f t="shared" si="5"/>
        <v/>
      </c>
      <c r="Y23" s="51" t="str">
        <f t="shared" si="12"/>
        <v/>
      </c>
      <c r="Z23" s="53" t="str">
        <f t="shared" si="13"/>
        <v/>
      </c>
    </row>
    <row r="24" spans="2:26" ht="12.75" customHeight="1">
      <c r="B24" s="15"/>
      <c r="C24" s="16"/>
      <c r="D24" s="16"/>
      <c r="E24" s="16"/>
      <c r="F24" s="16"/>
      <c r="G24" s="16"/>
      <c r="H24" s="17"/>
      <c r="I24" s="17"/>
      <c r="J24" s="19"/>
      <c r="K24" s="19"/>
      <c r="L24" s="20"/>
      <c r="M24" s="48" t="str">
        <f t="shared" si="6"/>
        <v/>
      </c>
      <c r="N24" s="49">
        <f t="shared" si="7"/>
        <v>-50</v>
      </c>
      <c r="O24" s="50">
        <f t="shared" si="0"/>
        <v>0</v>
      </c>
      <c r="P24" s="49">
        <f t="shared" si="8"/>
        <v>0.12</v>
      </c>
      <c r="Q24" s="49">
        <f t="shared" si="9"/>
        <v>0.24</v>
      </c>
      <c r="R24" s="50">
        <f t="shared" si="1"/>
        <v>0</v>
      </c>
      <c r="S24" s="50">
        <f t="shared" si="10"/>
        <v>1</v>
      </c>
      <c r="T24" s="50">
        <f t="shared" si="2"/>
        <v>0.24</v>
      </c>
      <c r="U24" s="50">
        <f t="shared" si="11"/>
        <v>0</v>
      </c>
      <c r="V24" s="50">
        <f t="shared" si="3"/>
        <v>1</v>
      </c>
      <c r="W24" s="51" t="str">
        <f t="shared" si="4"/>
        <v/>
      </c>
      <c r="X24" s="52" t="str">
        <f t="shared" si="5"/>
        <v/>
      </c>
      <c r="Y24" s="51" t="str">
        <f t="shared" si="12"/>
        <v/>
      </c>
      <c r="Z24" s="53" t="str">
        <f t="shared" si="13"/>
        <v/>
      </c>
    </row>
    <row r="25" spans="2:26" ht="12.75" customHeight="1">
      <c r="B25" s="15"/>
      <c r="C25" s="16"/>
      <c r="D25" s="16"/>
      <c r="E25" s="16"/>
      <c r="F25" s="16"/>
      <c r="G25" s="16"/>
      <c r="H25" s="17"/>
      <c r="I25" s="17"/>
      <c r="J25" s="19"/>
      <c r="K25" s="19"/>
      <c r="L25" s="20"/>
      <c r="M25" s="48" t="str">
        <f t="shared" si="6"/>
        <v/>
      </c>
      <c r="N25" s="49">
        <f t="shared" si="7"/>
        <v>-50</v>
      </c>
      <c r="O25" s="50">
        <f t="shared" si="0"/>
        <v>0</v>
      </c>
      <c r="P25" s="49">
        <f t="shared" si="8"/>
        <v>0.12</v>
      </c>
      <c r="Q25" s="49">
        <f t="shared" si="9"/>
        <v>0.24</v>
      </c>
      <c r="R25" s="50">
        <f t="shared" si="1"/>
        <v>0</v>
      </c>
      <c r="S25" s="50">
        <f t="shared" si="10"/>
        <v>1</v>
      </c>
      <c r="T25" s="50">
        <f t="shared" si="2"/>
        <v>0.24</v>
      </c>
      <c r="U25" s="50">
        <f t="shared" si="11"/>
        <v>0</v>
      </c>
      <c r="V25" s="50">
        <f t="shared" si="3"/>
        <v>1</v>
      </c>
      <c r="W25" s="51" t="str">
        <f t="shared" si="4"/>
        <v/>
      </c>
      <c r="X25" s="52" t="str">
        <f t="shared" si="5"/>
        <v/>
      </c>
      <c r="Y25" s="51" t="str">
        <f t="shared" si="12"/>
        <v/>
      </c>
      <c r="Z25" s="53" t="str">
        <f t="shared" si="13"/>
        <v/>
      </c>
    </row>
    <row r="26" spans="2:26" ht="12.75" customHeight="1">
      <c r="B26" s="15"/>
      <c r="C26" s="16"/>
      <c r="D26" s="16"/>
      <c r="E26" s="16"/>
      <c r="F26" s="16"/>
      <c r="G26" s="16"/>
      <c r="H26" s="17"/>
      <c r="I26" s="17"/>
      <c r="J26" s="19"/>
      <c r="K26" s="19"/>
      <c r="L26" s="20"/>
      <c r="M26" s="48" t="str">
        <f t="shared" si="6"/>
        <v/>
      </c>
      <c r="N26" s="49">
        <f t="shared" si="7"/>
        <v>-50</v>
      </c>
      <c r="O26" s="50">
        <f t="shared" si="0"/>
        <v>0</v>
      </c>
      <c r="P26" s="49">
        <f t="shared" si="8"/>
        <v>0.12</v>
      </c>
      <c r="Q26" s="49">
        <f t="shared" si="9"/>
        <v>0.24</v>
      </c>
      <c r="R26" s="50">
        <f t="shared" si="1"/>
        <v>0</v>
      </c>
      <c r="S26" s="50">
        <f t="shared" si="10"/>
        <v>1</v>
      </c>
      <c r="T26" s="50">
        <f t="shared" si="2"/>
        <v>0.24</v>
      </c>
      <c r="U26" s="50">
        <f t="shared" si="11"/>
        <v>0</v>
      </c>
      <c r="V26" s="50">
        <f t="shared" si="3"/>
        <v>1</v>
      </c>
      <c r="W26" s="51" t="str">
        <f t="shared" si="4"/>
        <v/>
      </c>
      <c r="X26" s="52" t="str">
        <f t="shared" si="5"/>
        <v/>
      </c>
      <c r="Y26" s="51" t="str">
        <f t="shared" si="12"/>
        <v/>
      </c>
      <c r="Z26" s="53" t="str">
        <f t="shared" si="13"/>
        <v/>
      </c>
    </row>
    <row r="27" spans="2:26" ht="12.75" customHeight="1">
      <c r="B27" s="15"/>
      <c r="C27" s="16"/>
      <c r="D27" s="16"/>
      <c r="E27" s="16"/>
      <c r="F27" s="16"/>
      <c r="G27" s="16"/>
      <c r="H27" s="17"/>
      <c r="I27" s="17"/>
      <c r="J27" s="19"/>
      <c r="K27" s="19"/>
      <c r="L27" s="20"/>
      <c r="M27" s="48" t="str">
        <f t="shared" si="6"/>
        <v/>
      </c>
      <c r="N27" s="49">
        <f t="shared" si="7"/>
        <v>-50</v>
      </c>
      <c r="O27" s="50">
        <f t="shared" si="0"/>
        <v>0</v>
      </c>
      <c r="P27" s="49">
        <f t="shared" si="8"/>
        <v>0.12</v>
      </c>
      <c r="Q27" s="49">
        <f t="shared" si="9"/>
        <v>0.24</v>
      </c>
      <c r="R27" s="50">
        <f t="shared" si="1"/>
        <v>0</v>
      </c>
      <c r="S27" s="50">
        <f t="shared" si="10"/>
        <v>1</v>
      </c>
      <c r="T27" s="50">
        <f t="shared" si="2"/>
        <v>0.24</v>
      </c>
      <c r="U27" s="50">
        <f t="shared" si="11"/>
        <v>0</v>
      </c>
      <c r="V27" s="50">
        <f t="shared" si="3"/>
        <v>1</v>
      </c>
      <c r="W27" s="51" t="str">
        <f t="shared" si="4"/>
        <v/>
      </c>
      <c r="X27" s="52" t="str">
        <f t="shared" si="5"/>
        <v/>
      </c>
      <c r="Y27" s="51" t="str">
        <f t="shared" si="12"/>
        <v/>
      </c>
      <c r="Z27" s="53" t="str">
        <f t="shared" si="13"/>
        <v/>
      </c>
    </row>
    <row r="28" spans="2:26" ht="12.75" customHeight="1">
      <c r="B28" s="15"/>
      <c r="C28" s="16"/>
      <c r="D28" s="16"/>
      <c r="E28" s="16"/>
      <c r="F28" s="16"/>
      <c r="G28" s="16"/>
      <c r="H28" s="17"/>
      <c r="I28" s="17"/>
      <c r="J28" s="19"/>
      <c r="K28" s="19"/>
      <c r="L28" s="20"/>
      <c r="M28" s="48" t="str">
        <f t="shared" si="6"/>
        <v/>
      </c>
      <c r="N28" s="49">
        <f t="shared" si="7"/>
        <v>-50</v>
      </c>
      <c r="O28" s="50">
        <f t="shared" si="0"/>
        <v>0</v>
      </c>
      <c r="P28" s="49">
        <f t="shared" si="8"/>
        <v>0.12</v>
      </c>
      <c r="Q28" s="49">
        <f t="shared" si="9"/>
        <v>0.24</v>
      </c>
      <c r="R28" s="50">
        <f t="shared" si="1"/>
        <v>0</v>
      </c>
      <c r="S28" s="50">
        <f t="shared" si="10"/>
        <v>1</v>
      </c>
      <c r="T28" s="50">
        <f t="shared" si="2"/>
        <v>0.24</v>
      </c>
      <c r="U28" s="50">
        <f t="shared" si="11"/>
        <v>0</v>
      </c>
      <c r="V28" s="50">
        <f t="shared" si="3"/>
        <v>1</v>
      </c>
      <c r="W28" s="51" t="str">
        <f t="shared" si="4"/>
        <v/>
      </c>
      <c r="X28" s="52" t="str">
        <f t="shared" si="5"/>
        <v/>
      </c>
      <c r="Y28" s="51" t="str">
        <f t="shared" si="12"/>
        <v/>
      </c>
      <c r="Z28" s="53" t="str">
        <f t="shared" si="13"/>
        <v/>
      </c>
    </row>
    <row r="29" spans="2:26" ht="12.75" customHeight="1">
      <c r="B29" s="15"/>
      <c r="C29" s="16"/>
      <c r="D29" s="16"/>
      <c r="E29" s="16"/>
      <c r="F29" s="16"/>
      <c r="G29" s="16"/>
      <c r="H29" s="17"/>
      <c r="I29" s="17"/>
      <c r="J29" s="19"/>
      <c r="K29" s="19"/>
      <c r="L29" s="20"/>
      <c r="M29" s="48" t="str">
        <f t="shared" si="6"/>
        <v/>
      </c>
      <c r="N29" s="49">
        <f t="shared" si="7"/>
        <v>-50</v>
      </c>
      <c r="O29" s="50">
        <f t="shared" si="0"/>
        <v>0</v>
      </c>
      <c r="P29" s="49">
        <f t="shared" si="8"/>
        <v>0.12</v>
      </c>
      <c r="Q29" s="49">
        <f t="shared" si="9"/>
        <v>0.24</v>
      </c>
      <c r="R29" s="50">
        <f t="shared" si="1"/>
        <v>0</v>
      </c>
      <c r="S29" s="50">
        <f t="shared" si="10"/>
        <v>1</v>
      </c>
      <c r="T29" s="50">
        <f t="shared" si="2"/>
        <v>0.24</v>
      </c>
      <c r="U29" s="50">
        <f t="shared" si="11"/>
        <v>0</v>
      </c>
      <c r="V29" s="50">
        <f t="shared" si="3"/>
        <v>1</v>
      </c>
      <c r="W29" s="51" t="str">
        <f t="shared" si="4"/>
        <v/>
      </c>
      <c r="X29" s="52" t="str">
        <f t="shared" si="5"/>
        <v/>
      </c>
      <c r="Y29" s="51" t="str">
        <f t="shared" si="12"/>
        <v/>
      </c>
      <c r="Z29" s="53" t="str">
        <f t="shared" si="13"/>
        <v/>
      </c>
    </row>
    <row r="30" spans="2:26" ht="12.75" customHeight="1">
      <c r="B30" s="15"/>
      <c r="C30" s="16"/>
      <c r="D30" s="16"/>
      <c r="E30" s="16"/>
      <c r="F30" s="16"/>
      <c r="G30" s="16"/>
      <c r="H30" s="17"/>
      <c r="I30" s="17"/>
      <c r="J30" s="19"/>
      <c r="K30" s="19"/>
      <c r="L30" s="20"/>
      <c r="M30" s="48" t="str">
        <f t="shared" si="6"/>
        <v/>
      </c>
      <c r="N30" s="49">
        <f t="shared" si="7"/>
        <v>-50</v>
      </c>
      <c r="O30" s="50">
        <f t="shared" si="0"/>
        <v>0</v>
      </c>
      <c r="P30" s="49">
        <f t="shared" si="8"/>
        <v>0.12</v>
      </c>
      <c r="Q30" s="49">
        <f t="shared" si="9"/>
        <v>0.24</v>
      </c>
      <c r="R30" s="50">
        <f t="shared" si="1"/>
        <v>0</v>
      </c>
      <c r="S30" s="50">
        <f t="shared" si="10"/>
        <v>1</v>
      </c>
      <c r="T30" s="50">
        <f t="shared" si="2"/>
        <v>0.24</v>
      </c>
      <c r="U30" s="50">
        <f t="shared" si="11"/>
        <v>0</v>
      </c>
      <c r="V30" s="50">
        <f t="shared" si="3"/>
        <v>1</v>
      </c>
      <c r="W30" s="51" t="str">
        <f t="shared" si="4"/>
        <v/>
      </c>
      <c r="X30" s="52" t="str">
        <f t="shared" si="5"/>
        <v/>
      </c>
      <c r="Y30" s="51" t="str">
        <f t="shared" si="12"/>
        <v/>
      </c>
      <c r="Z30" s="53" t="str">
        <f t="shared" si="13"/>
        <v/>
      </c>
    </row>
    <row r="31" spans="2:26" ht="12.75" customHeight="1">
      <c r="B31" s="15"/>
      <c r="C31" s="16"/>
      <c r="D31" s="16"/>
      <c r="E31" s="16"/>
      <c r="F31" s="16"/>
      <c r="G31" s="16"/>
      <c r="H31" s="17"/>
      <c r="I31" s="17"/>
      <c r="J31" s="19"/>
      <c r="K31" s="19"/>
      <c r="L31" s="20"/>
      <c r="M31" s="48" t="str">
        <f t="shared" si="6"/>
        <v/>
      </c>
      <c r="N31" s="49">
        <f t="shared" si="7"/>
        <v>-50</v>
      </c>
      <c r="O31" s="50">
        <f t="shared" si="0"/>
        <v>0</v>
      </c>
      <c r="P31" s="49">
        <f t="shared" si="8"/>
        <v>0.12</v>
      </c>
      <c r="Q31" s="49">
        <f t="shared" si="9"/>
        <v>0.24</v>
      </c>
      <c r="R31" s="50">
        <f t="shared" si="1"/>
        <v>0</v>
      </c>
      <c r="S31" s="50">
        <f t="shared" si="10"/>
        <v>1</v>
      </c>
      <c r="T31" s="50">
        <f t="shared" si="2"/>
        <v>0.24</v>
      </c>
      <c r="U31" s="50">
        <f t="shared" si="11"/>
        <v>0</v>
      </c>
      <c r="V31" s="50">
        <f t="shared" si="3"/>
        <v>1</v>
      </c>
      <c r="W31" s="51" t="str">
        <f t="shared" si="4"/>
        <v/>
      </c>
      <c r="X31" s="52" t="str">
        <f t="shared" si="5"/>
        <v/>
      </c>
      <c r="Y31" s="51" t="str">
        <f t="shared" si="12"/>
        <v/>
      </c>
      <c r="Z31" s="53" t="str">
        <f t="shared" si="13"/>
        <v/>
      </c>
    </row>
    <row r="32" spans="2:26" ht="12.75" customHeight="1">
      <c r="B32" s="15"/>
      <c r="C32" s="16"/>
      <c r="D32" s="16"/>
      <c r="E32" s="16"/>
      <c r="F32" s="16"/>
      <c r="G32" s="16"/>
      <c r="H32" s="17"/>
      <c r="I32" s="17"/>
      <c r="J32" s="19"/>
      <c r="K32" s="19"/>
      <c r="L32" s="20"/>
      <c r="M32" s="48" t="str">
        <f t="shared" si="6"/>
        <v/>
      </c>
      <c r="N32" s="49">
        <f t="shared" si="7"/>
        <v>-50</v>
      </c>
      <c r="O32" s="50">
        <f t="shared" si="0"/>
        <v>0</v>
      </c>
      <c r="P32" s="49">
        <f t="shared" si="8"/>
        <v>0.12</v>
      </c>
      <c r="Q32" s="49">
        <f t="shared" si="9"/>
        <v>0.24</v>
      </c>
      <c r="R32" s="50">
        <f t="shared" si="1"/>
        <v>0</v>
      </c>
      <c r="S32" s="50">
        <f t="shared" si="10"/>
        <v>1</v>
      </c>
      <c r="T32" s="50">
        <f t="shared" si="2"/>
        <v>0.24</v>
      </c>
      <c r="U32" s="50">
        <f t="shared" si="11"/>
        <v>0</v>
      </c>
      <c r="V32" s="50">
        <f t="shared" si="3"/>
        <v>1</v>
      </c>
      <c r="W32" s="51" t="str">
        <f t="shared" si="4"/>
        <v/>
      </c>
      <c r="X32" s="52" t="str">
        <f t="shared" si="5"/>
        <v/>
      </c>
      <c r="Y32" s="51" t="str">
        <f t="shared" si="12"/>
        <v/>
      </c>
      <c r="Z32" s="53" t="str">
        <f t="shared" si="13"/>
        <v/>
      </c>
    </row>
    <row r="33" spans="2:26" ht="12.75" customHeight="1">
      <c r="B33" s="15"/>
      <c r="C33" s="16"/>
      <c r="D33" s="16"/>
      <c r="E33" s="16"/>
      <c r="F33" s="16"/>
      <c r="G33" s="16"/>
      <c r="H33" s="17"/>
      <c r="I33" s="17"/>
      <c r="J33" s="19"/>
      <c r="K33" s="19"/>
      <c r="L33" s="20"/>
      <c r="M33" s="48" t="str">
        <f t="shared" si="6"/>
        <v/>
      </c>
      <c r="N33" s="49">
        <f t="shared" si="7"/>
        <v>-50</v>
      </c>
      <c r="O33" s="50">
        <f t="shared" si="0"/>
        <v>0</v>
      </c>
      <c r="P33" s="49">
        <f t="shared" si="8"/>
        <v>0.12</v>
      </c>
      <c r="Q33" s="49">
        <f t="shared" si="9"/>
        <v>0.24</v>
      </c>
      <c r="R33" s="50">
        <f t="shared" si="1"/>
        <v>0</v>
      </c>
      <c r="S33" s="50">
        <f t="shared" si="10"/>
        <v>1</v>
      </c>
      <c r="T33" s="50">
        <f t="shared" si="2"/>
        <v>0.24</v>
      </c>
      <c r="U33" s="50">
        <f t="shared" si="11"/>
        <v>0</v>
      </c>
      <c r="V33" s="50">
        <f t="shared" si="3"/>
        <v>1</v>
      </c>
      <c r="W33" s="51" t="str">
        <f t="shared" si="4"/>
        <v/>
      </c>
      <c r="X33" s="52" t="str">
        <f t="shared" si="5"/>
        <v/>
      </c>
      <c r="Y33" s="51" t="str">
        <f t="shared" si="12"/>
        <v/>
      </c>
      <c r="Z33" s="53" t="str">
        <f t="shared" si="13"/>
        <v/>
      </c>
    </row>
    <row r="34" spans="2:26" ht="12.75" customHeight="1" thickBot="1">
      <c r="B34" s="24"/>
      <c r="C34" s="25"/>
      <c r="D34" s="25"/>
      <c r="E34" s="25"/>
      <c r="F34" s="25"/>
      <c r="G34" s="25"/>
      <c r="H34" s="26"/>
      <c r="I34" s="26"/>
      <c r="J34" s="27"/>
      <c r="K34" s="27"/>
      <c r="L34" s="28"/>
      <c r="M34" s="54" t="str">
        <f t="shared" si="6"/>
        <v/>
      </c>
      <c r="N34" s="55">
        <f t="shared" si="7"/>
        <v>-50</v>
      </c>
      <c r="O34" s="56">
        <f t="shared" si="0"/>
        <v>0</v>
      </c>
      <c r="P34" s="55">
        <f t="shared" si="8"/>
        <v>0.12</v>
      </c>
      <c r="Q34" s="55">
        <f t="shared" si="9"/>
        <v>0.24</v>
      </c>
      <c r="R34" s="56">
        <f t="shared" si="1"/>
        <v>0</v>
      </c>
      <c r="S34" s="56">
        <f t="shared" si="10"/>
        <v>1</v>
      </c>
      <c r="T34" s="56">
        <f t="shared" si="2"/>
        <v>0.24</v>
      </c>
      <c r="U34" s="56">
        <f t="shared" si="11"/>
        <v>0</v>
      </c>
      <c r="V34" s="56">
        <f t="shared" si="3"/>
        <v>1</v>
      </c>
      <c r="W34" s="57" t="str">
        <f t="shared" si="4"/>
        <v/>
      </c>
      <c r="X34" s="58" t="str">
        <f t="shared" si="5"/>
        <v/>
      </c>
      <c r="Y34" s="57" t="str">
        <f t="shared" si="12"/>
        <v/>
      </c>
      <c r="Z34" s="59" t="str">
        <f t="shared" si="13"/>
        <v/>
      </c>
    </row>
    <row r="35" spans="2:26">
      <c r="B35" s="60"/>
      <c r="C35" s="60"/>
      <c r="D35" s="60"/>
      <c r="E35" s="60"/>
      <c r="F35" s="60"/>
      <c r="G35" s="60"/>
      <c r="H35" s="61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</row>
    <row r="36" spans="2:26">
      <c r="B36" s="60" t="s">
        <v>16</v>
      </c>
      <c r="C36" s="60"/>
      <c r="D36" s="60"/>
      <c r="E36" s="60"/>
      <c r="F36" s="60"/>
      <c r="G36" s="60"/>
      <c r="H36" s="61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2:26" ht="31.2" customHeight="1">
      <c r="B37" s="60"/>
      <c r="C37" s="88" t="s">
        <v>25</v>
      </c>
      <c r="D37" s="88"/>
      <c r="E37" s="63" t="s">
        <v>22</v>
      </c>
      <c r="F37" s="60"/>
      <c r="G37" s="60"/>
      <c r="H37" s="64" t="s">
        <v>23</v>
      </c>
      <c r="I37" s="62" t="s">
        <v>7</v>
      </c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2:26">
      <c r="B38" s="60"/>
      <c r="C38" s="60" t="s">
        <v>1</v>
      </c>
      <c r="D38" s="60"/>
      <c r="E38" s="60" t="s">
        <v>21</v>
      </c>
      <c r="F38" s="60"/>
      <c r="H38" s="60" t="s">
        <v>17</v>
      </c>
      <c r="I38" s="61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5"/>
      <c r="U38" s="65"/>
      <c r="V38" s="65"/>
      <c r="W38" s="65"/>
      <c r="X38" s="62"/>
      <c r="Y38" s="62"/>
      <c r="Z38" s="62"/>
    </row>
    <row r="39" spans="2:26">
      <c r="B39" s="60"/>
      <c r="C39" s="60" t="s">
        <v>11</v>
      </c>
      <c r="D39" s="60"/>
      <c r="E39" s="60" t="s">
        <v>46</v>
      </c>
      <c r="F39" s="60"/>
      <c r="G39" s="60"/>
      <c r="H39" s="61" t="s">
        <v>24</v>
      </c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5"/>
      <c r="U39" s="65"/>
      <c r="V39" s="65"/>
      <c r="W39" s="65"/>
      <c r="X39" s="62"/>
      <c r="Y39" s="65"/>
      <c r="Z39" s="65"/>
    </row>
    <row r="40" spans="2:26" ht="53.25" customHeight="1">
      <c r="B40" s="66"/>
      <c r="C40" s="66"/>
      <c r="D40" s="66"/>
      <c r="E40" s="66"/>
      <c r="F40" s="66"/>
      <c r="G40" s="66"/>
      <c r="T40" s="41"/>
      <c r="U40" s="41"/>
      <c r="V40" s="41"/>
      <c r="W40" s="41"/>
      <c r="Y40" s="41"/>
      <c r="Z40" s="41"/>
    </row>
    <row r="41" spans="2:26" ht="24.75" customHeight="1">
      <c r="B41" s="66"/>
      <c r="C41" s="66"/>
      <c r="D41" s="66"/>
      <c r="E41" s="66"/>
      <c r="F41" s="66"/>
      <c r="G41" s="66"/>
      <c r="T41" s="41"/>
      <c r="U41" s="41"/>
      <c r="V41" s="41"/>
      <c r="W41" s="41"/>
      <c r="Y41" s="41"/>
      <c r="Z41" s="41"/>
    </row>
    <row r="42" spans="2:26">
      <c r="B42" s="66"/>
      <c r="C42" s="66"/>
      <c r="D42" s="66"/>
      <c r="E42" s="66"/>
      <c r="F42" s="66"/>
      <c r="G42" s="66"/>
      <c r="Y42" s="41"/>
      <c r="Z42" s="41"/>
    </row>
    <row r="43" spans="2:26">
      <c r="B43" s="66"/>
      <c r="C43" s="66"/>
      <c r="D43" s="66"/>
      <c r="E43" s="66"/>
      <c r="F43" s="66"/>
      <c r="G43" s="66"/>
      <c r="Y43" s="41"/>
      <c r="Z43" s="41"/>
    </row>
    <row r="44" spans="2:26">
      <c r="B44" s="66"/>
      <c r="C44" s="66"/>
      <c r="D44" s="66"/>
      <c r="E44" s="66"/>
      <c r="F44" s="66"/>
      <c r="G44" s="66"/>
      <c r="Y44" s="41"/>
      <c r="Z44" s="41"/>
    </row>
    <row r="45" spans="2:26">
      <c r="B45" s="66"/>
      <c r="C45" s="66"/>
      <c r="D45" s="66"/>
      <c r="E45" s="66"/>
      <c r="F45" s="66"/>
      <c r="G45" s="66"/>
      <c r="Y45" s="41"/>
      <c r="Z45" s="41"/>
    </row>
    <row r="46" spans="2:26">
      <c r="B46" s="66"/>
      <c r="C46" s="66"/>
      <c r="D46" s="66"/>
      <c r="E46" s="66"/>
      <c r="F46" s="66"/>
      <c r="G46" s="66"/>
    </row>
    <row r="47" spans="2:26">
      <c r="B47" s="66"/>
      <c r="C47" s="66"/>
      <c r="D47" s="66"/>
      <c r="E47" s="66"/>
      <c r="F47" s="66"/>
      <c r="G47" s="66"/>
    </row>
    <row r="50" spans="2:4" ht="14.25" customHeight="1">
      <c r="B50" s="39" t="s">
        <v>8</v>
      </c>
    </row>
    <row r="51" spans="2:4" ht="14.25" customHeight="1">
      <c r="B51" s="68" t="s">
        <v>1</v>
      </c>
      <c r="C51" s="69">
        <v>0</v>
      </c>
      <c r="D51" s="70">
        <v>1</v>
      </c>
    </row>
    <row r="52" spans="2:4" ht="14.25" customHeight="1">
      <c r="B52" s="71" t="s">
        <v>11</v>
      </c>
      <c r="C52" s="72">
        <v>1</v>
      </c>
      <c r="D52" s="73">
        <v>2</v>
      </c>
    </row>
    <row r="53" spans="2:4" ht="14.25" customHeight="1">
      <c r="B53" s="74"/>
      <c r="C53" s="75"/>
      <c r="D53" s="76">
        <v>3</v>
      </c>
    </row>
    <row r="54" spans="2:4" ht="14.25" customHeight="1"/>
  </sheetData>
  <sheetProtection algorithmName="SHA-512" hashValue="aih10bVjnuOA+bGS2lkB1dP9/DHNkVdRln3m6KgbXdD8GcGSq4umV5FPNJyVp9v5ASx5NXzPA7RXPmWEKCc1Zw==" saltValue="5ZXpuNES6MXFT78lXLX7pQ==" spinCount="100000" sheet="1" objects="1" scenarios="1" selectLockedCells="1"/>
  <autoFilter ref="B6:Z34"/>
  <mergeCells count="11">
    <mergeCell ref="C37:D37"/>
    <mergeCell ref="C4:G4"/>
    <mergeCell ref="B3:L3"/>
    <mergeCell ref="H4:L4"/>
    <mergeCell ref="U4:X4"/>
    <mergeCell ref="B4:B5"/>
    <mergeCell ref="Y4:Z4"/>
    <mergeCell ref="R3:Z3"/>
    <mergeCell ref="M3:Q3"/>
    <mergeCell ref="R4:T4"/>
    <mergeCell ref="M4:Q4"/>
  </mergeCells>
  <phoneticPr fontId="2" type="noConversion"/>
  <conditionalFormatting sqref="D7:D34">
    <cfRule type="expression" dxfId="4" priority="5" stopIfTrue="1">
      <formula>($C7&lt;&gt;1)</formula>
    </cfRule>
  </conditionalFormatting>
  <conditionalFormatting sqref="E7:E34">
    <cfRule type="expression" dxfId="3" priority="4" stopIfTrue="1">
      <formula>($C7&lt;&gt;0)</formula>
    </cfRule>
  </conditionalFormatting>
  <conditionalFormatting sqref="F7:G34">
    <cfRule type="expression" dxfId="2" priority="3" stopIfTrue="1">
      <formula>AND($B7&lt;&gt;"BIS",$C7&lt;&gt;1)</formula>
    </cfRule>
  </conditionalFormatting>
  <conditionalFormatting sqref="K7:K34">
    <cfRule type="expression" dxfId="1" priority="2" stopIfTrue="1">
      <formula>($C7=1)</formula>
    </cfRule>
  </conditionalFormatting>
  <conditionalFormatting sqref="J7:J34">
    <cfRule type="expression" dxfId="0" priority="1" stopIfTrue="1">
      <formula>($E7&lt;&gt;1)</formula>
    </cfRule>
  </conditionalFormatting>
  <dataValidations count="5">
    <dataValidation type="list" showInputMessage="1" showErrorMessage="1" sqref="B7:B18">
      <formula1>$B$51:$B$52</formula1>
    </dataValidation>
    <dataValidation type="list" showInputMessage="1" showErrorMessage="1" sqref="C7:C34">
      <formula1>$C$51:$C$52</formula1>
    </dataValidation>
    <dataValidation type="list" allowBlank="1" showInputMessage="1" showErrorMessage="1" sqref="D7:D34">
      <formula1>$D$51:$D$53</formula1>
    </dataValidation>
    <dataValidation type="list" allowBlank="1" showInputMessage="1" showErrorMessage="1" sqref="E7:G34">
      <formula1>$C$51:$C$52</formula1>
    </dataValidation>
    <dataValidation type="list" allowBlank="1" showInputMessage="1" showErrorMessage="1" sqref="B19:B34">
      <formula1>$B$51:$B$52</formula1>
    </dataValidation>
  </dataValidations>
  <hyperlinks>
    <hyperlink ref="B1" r:id="rId1"/>
  </hyperlinks>
  <pageMargins left="0.78740157499999996" right="0.78740157499999996" top="0.984251969" bottom="0.984251969" header="0.4921259845" footer="0.492125984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www.loan-objects.com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Boulassier</dc:creator>
  <cp:lastModifiedBy>Thierry</cp:lastModifiedBy>
  <cp:lastPrinted>2011-02-23T22:54:15Z</cp:lastPrinted>
  <dcterms:created xsi:type="dcterms:W3CDTF">2011-02-14T20:12:46Z</dcterms:created>
  <dcterms:modified xsi:type="dcterms:W3CDTF">2020-08-16T17:08:54Z</dcterms:modified>
</cp:coreProperties>
</file>